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V:\01_決算、税務\01_決算関係\消費税\2023.10インボイス制度対応\HP掲載用\"/>
    </mc:Choice>
  </mc:AlternateContent>
  <xr:revisionPtr revIDLastSave="0" documentId="13_ncr:1_{F7863A03-8061-4EAF-96A0-B1BAFD8B6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用紙(インボイス対応)" sheetId="7" r:id="rId1"/>
    <sheet name="取扱について" sheetId="1" r:id="rId2"/>
    <sheet name="記入例(インボイス対応) " sheetId="9" r:id="rId3"/>
  </sheets>
  <definedNames>
    <definedName name="_xlnm.Print_Area" localSheetId="2">'記入例(インボイス対応) '!$A$1:$T$31</definedName>
    <definedName name="_xlnm.Print_Area" localSheetId="0">'請求書用紙(インボイス対応)'!$A$1:$T$31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7" l="1"/>
  <c r="H26" i="7"/>
  <c r="V23" i="7" l="1"/>
  <c r="M23" i="7" s="1"/>
  <c r="P23" i="7" s="1"/>
  <c r="K24" i="7"/>
  <c r="H26" i="9"/>
  <c r="K24" i="9"/>
  <c r="X23" i="9"/>
  <c r="V23" i="9"/>
  <c r="M23" i="9"/>
  <c r="P23" i="9" s="1"/>
  <c r="X22" i="9"/>
  <c r="V22" i="9"/>
  <c r="M22" i="9"/>
  <c r="P22" i="9" s="1"/>
  <c r="X21" i="9"/>
  <c r="V21" i="9"/>
  <c r="M21" i="9"/>
  <c r="P21" i="9" s="1"/>
  <c r="X20" i="9"/>
  <c r="V20" i="9"/>
  <c r="M20" i="9" s="1"/>
  <c r="K26" i="7" l="1"/>
  <c r="M26" i="7" s="1"/>
  <c r="M24" i="9"/>
  <c r="H27" i="9"/>
  <c r="X24" i="9"/>
  <c r="P20" i="9"/>
  <c r="P24" i="9" s="1"/>
  <c r="D26" i="9"/>
  <c r="K26" i="9"/>
  <c r="M26" i="9" s="1"/>
  <c r="H28" i="9" l="1"/>
  <c r="M28" i="9" s="1"/>
  <c r="M27" i="9"/>
  <c r="D27" i="9"/>
  <c r="K27" i="9"/>
  <c r="P26" i="9"/>
  <c r="K28" i="9" l="1"/>
  <c r="P28" i="9" s="1"/>
  <c r="D28" i="9"/>
  <c r="M29" i="9"/>
  <c r="M30" i="9" s="1"/>
  <c r="P27" i="9"/>
  <c r="P29" i="9" s="1"/>
  <c r="P30" i="9" s="1"/>
  <c r="X21" i="7"/>
  <c r="X22" i="7"/>
  <c r="V20" i="7"/>
  <c r="X23" i="7"/>
  <c r="V21" i="7"/>
  <c r="M21" i="7" s="1"/>
  <c r="P21" i="7" s="1"/>
  <c r="V22" i="7"/>
  <c r="M22" i="7" s="1"/>
  <c r="P22" i="7" s="1"/>
  <c r="X20" i="7"/>
  <c r="K29" i="9" l="1"/>
  <c r="M20" i="7"/>
  <c r="P20" i="7" s="1"/>
  <c r="P24" i="7" s="1"/>
  <c r="X24" i="7"/>
  <c r="D26" i="7"/>
  <c r="H27" i="7"/>
  <c r="H28" i="7" l="1"/>
  <c r="M28" i="7" s="1"/>
  <c r="K27" i="7"/>
  <c r="M27" i="7" s="1"/>
  <c r="M24" i="7"/>
  <c r="D27" i="7"/>
  <c r="D28" i="7" l="1"/>
  <c r="K28" i="7"/>
  <c r="P27" i="7"/>
  <c r="P26" i="7"/>
  <c r="K29" i="7" l="1"/>
  <c r="P28" i="7"/>
  <c r="P29" i="7" s="1"/>
  <c r="P30" i="7" s="1"/>
  <c r="M29" i="7" l="1"/>
  <c r="M3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t-takeda</author>
    <author>PCUSER</author>
  </authors>
  <commentList>
    <comment ref="N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免税事業者の方は、□をクリックすると☑になりますので、忘れずに入力してください。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工事名、部署名等をご記入ください</t>
        </r>
      </text>
    </comment>
    <comment ref="F7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施工や納品をした現場・作業所等の住所をわかる範囲でご記入ください。
また、当社の担当者がお分かりでしたら、あわせてご記入ください。</t>
        </r>
      </text>
    </comment>
    <comment ref="H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H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H2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1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T21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「税込金額」は「税抜金額」と「消費税」を入力すると、自動計算します。
</t>
        </r>
      </text>
    </comment>
    <comment ref="H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2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H2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3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V27" authorId="1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 xml:space="preserve">消費税の端数処理方法は手入力ではなく、プルダウンより選択してください。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t-takeda</author>
    <author>PCUSER</author>
  </authors>
  <commentList>
    <comment ref="N5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免税事業者の方は、□をクリックすると☑になりますので、忘れずに入力してください。</t>
        </r>
      </text>
    </comment>
    <comment ref="B7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工事名、部署名等をご記入ください</t>
        </r>
      </text>
    </comment>
    <comment ref="F7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施工や納品をした現場・作業所等の住所をわかる範囲でご記入ください。
また、当社の担当者がお分かりでしたら、あわせてご記入ください。</t>
        </r>
      </text>
    </comment>
    <comment ref="H1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H2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0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H21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1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P21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「税込金額」は「税抜金額」と「消費税」を入力すると、自動計算します。
</t>
        </r>
      </text>
    </comment>
    <comment ref="H22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2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H23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(植木組経理部)</t>
        </r>
        <r>
          <rPr>
            <sz val="9"/>
            <color indexed="81"/>
            <rFont val="ＭＳ Ｐゴシック"/>
            <family val="3"/>
            <charset val="128"/>
          </rPr>
          <t xml:space="preserve">
税率は手入力ではなく、プルダウンで表示される税率を選択してください
</t>
        </r>
      </text>
    </comment>
    <comment ref="M23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このセルの「消費税」は、修正しないでください。</t>
        </r>
      </text>
    </comment>
    <comment ref="V27" authorId="1" shapeId="0" xr:uid="{00000000-0006-0000-0200-00000E000000}">
      <text>
        <r>
          <rPr>
            <sz val="9"/>
            <color indexed="81"/>
            <rFont val="MS P ゴシック"/>
            <family val="3"/>
            <charset val="128"/>
          </rPr>
          <t xml:space="preserve">消費税の端数処理方法は手入力ではなく、プルダウンより選択してください。
</t>
        </r>
      </text>
    </comment>
  </commentList>
</comments>
</file>

<file path=xl/sharedStrings.xml><?xml version="1.0" encoding="utf-8"?>
<sst xmlns="http://schemas.openxmlformats.org/spreadsheetml/2006/main" count="187" uniqueCount="106">
  <si>
    <t>西暦</t>
    <rPh sb="0" eb="2">
      <t>セイレキ</t>
    </rPh>
    <phoneticPr fontId="2"/>
  </si>
  <si>
    <t>請求書</t>
    <rPh sb="0" eb="3">
      <t>セイキュウショ</t>
    </rPh>
    <phoneticPr fontId="2"/>
  </si>
  <si>
    <t>株式会社　植木組　　御中</t>
    <rPh sb="0" eb="4">
      <t>カブシキガイシャ</t>
    </rPh>
    <rPh sb="5" eb="8">
      <t>ウエキグミ</t>
    </rPh>
    <rPh sb="10" eb="12">
      <t>オンチュウ</t>
    </rPh>
    <phoneticPr fontId="2"/>
  </si>
  <si>
    <t>工事名等</t>
    <rPh sb="0" eb="3">
      <t>コウジメイ</t>
    </rPh>
    <rPh sb="3" eb="4">
      <t>トウ</t>
    </rPh>
    <phoneticPr fontId="2"/>
  </si>
  <si>
    <t>（必ずご記入ください）</t>
    <rPh sb="1" eb="2">
      <t>カナラ</t>
    </rPh>
    <rPh sb="4" eb="6">
      <t>キニュウ</t>
    </rPh>
    <phoneticPr fontId="2"/>
  </si>
  <si>
    <t>納入場所</t>
    <rPh sb="0" eb="2">
      <t>ノウニュウ</t>
    </rPh>
    <rPh sb="2" eb="4">
      <t>バショ</t>
    </rPh>
    <phoneticPr fontId="2"/>
  </si>
  <si>
    <t>〒</t>
  </si>
  <si>
    <t>取引先名</t>
    <rPh sb="0" eb="3">
      <t>トリヒキサキ</t>
    </rPh>
    <rPh sb="3" eb="4">
      <t>メイ</t>
    </rPh>
    <phoneticPr fontId="2"/>
  </si>
  <si>
    <t>※請求書ご提出にあたってのお願い</t>
    <rPh sb="1" eb="4">
      <t>セイキュウショ</t>
    </rPh>
    <rPh sb="5" eb="7">
      <t>テイシュツ</t>
    </rPh>
    <rPh sb="14" eb="15">
      <t>ネガ</t>
    </rPh>
    <phoneticPr fontId="2"/>
  </si>
  <si>
    <t>１．記入項目について</t>
    <rPh sb="2" eb="4">
      <t>キニュウ</t>
    </rPh>
    <rPh sb="4" eb="6">
      <t>コウモク</t>
    </rPh>
    <phoneticPr fontId="2"/>
  </si>
  <si>
    <t>電話</t>
    <rPh sb="0" eb="2">
      <t>デンワ</t>
    </rPh>
    <phoneticPr fontId="2"/>
  </si>
  <si>
    <t>注文書が発行されていない場合・・・</t>
    <rPh sb="0" eb="3">
      <t>チュウモンショ</t>
    </rPh>
    <rPh sb="4" eb="6">
      <t>ハッコウ</t>
    </rPh>
    <rPh sb="12" eb="14">
      <t>バアイ</t>
    </rPh>
    <phoneticPr fontId="2"/>
  </si>
  <si>
    <t>３．軽油税、産廃税については、「工種・品名」に個別に明記してください。</t>
    <rPh sb="2" eb="4">
      <t>ケイユ</t>
    </rPh>
    <rPh sb="4" eb="5">
      <t>ゼイ</t>
    </rPh>
    <rPh sb="6" eb="8">
      <t>サンパイ</t>
    </rPh>
    <rPh sb="8" eb="9">
      <t>ゼイ</t>
    </rPh>
    <rPh sb="16" eb="17">
      <t>コウ</t>
    </rPh>
    <rPh sb="17" eb="18">
      <t>シュ</t>
    </rPh>
    <rPh sb="19" eb="21">
      <t>ヒンメイ</t>
    </rPh>
    <rPh sb="23" eb="25">
      <t>コベツ</t>
    </rPh>
    <rPh sb="26" eb="28">
      <t>メイキ</t>
    </rPh>
    <phoneticPr fontId="2"/>
  </si>
  <si>
    <t>注文番号</t>
    <rPh sb="0" eb="2">
      <t>チュウモン</t>
    </rPh>
    <rPh sb="2" eb="4">
      <t>バンゴウ</t>
    </rPh>
    <phoneticPr fontId="2"/>
  </si>
  <si>
    <t>工種ｺｰﾄﾞ</t>
    <rPh sb="0" eb="1">
      <t>コウ</t>
    </rPh>
    <rPh sb="1" eb="2">
      <t>シュ</t>
    </rPh>
    <phoneticPr fontId="2"/>
  </si>
  <si>
    <t>工種・品名</t>
    <rPh sb="0" eb="1">
      <t>コウ</t>
    </rPh>
    <rPh sb="1" eb="2">
      <t>シュ</t>
    </rPh>
    <rPh sb="3" eb="5">
      <t>ヒンメイ</t>
    </rPh>
    <phoneticPr fontId="2"/>
  </si>
  <si>
    <t>注文金額</t>
    <rPh sb="0" eb="2">
      <t>チュウモン</t>
    </rPh>
    <rPh sb="2" eb="4">
      <t>キンガク</t>
    </rPh>
    <phoneticPr fontId="2"/>
  </si>
  <si>
    <t>前回迄の支払額</t>
    <rPh sb="0" eb="2">
      <t>ゼンカイ</t>
    </rPh>
    <rPh sb="2" eb="3">
      <t>マデ</t>
    </rPh>
    <rPh sb="4" eb="6">
      <t>シハラ</t>
    </rPh>
    <rPh sb="6" eb="7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</si>
  <si>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</si>
  <si>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（税抜金額）</t>
    <rPh sb="1" eb="2">
      <t>ゼイ</t>
    </rPh>
    <rPh sb="2" eb="3">
      <t>ヌ</t>
    </rPh>
    <rPh sb="3" eb="5">
      <t>キンガク</t>
    </rPh>
    <phoneticPr fontId="2"/>
  </si>
  <si>
    <t>合計</t>
    <rPh sb="0" eb="2">
      <t>ゴウケイ</t>
    </rPh>
    <phoneticPr fontId="2"/>
  </si>
  <si>
    <t>※提出部数　1部・・・毎月２８日迄に工事場所又は支店宛にご提出ください。</t>
    <rPh sb="1" eb="3">
      <t>テイシュツ</t>
    </rPh>
    <rPh sb="3" eb="5">
      <t>ブスウ</t>
    </rPh>
    <rPh sb="7" eb="8">
      <t>ブ</t>
    </rPh>
    <rPh sb="11" eb="13">
      <t>マイツキ</t>
    </rPh>
    <rPh sb="15" eb="16">
      <t>ヒ</t>
    </rPh>
    <rPh sb="16" eb="17">
      <t>マデ</t>
    </rPh>
    <rPh sb="18" eb="20">
      <t>コウジ</t>
    </rPh>
    <rPh sb="20" eb="22">
      <t>バショ</t>
    </rPh>
    <rPh sb="22" eb="23">
      <t>マタ</t>
    </rPh>
    <rPh sb="24" eb="26">
      <t>シテン</t>
    </rPh>
    <rPh sb="26" eb="27">
      <t>アテ</t>
    </rPh>
    <rPh sb="29" eb="31">
      <t>テイシュツ</t>
    </rPh>
    <phoneticPr fontId="2"/>
  </si>
  <si>
    <r>
      <t>　　　　　　　　</t>
    </r>
    <r>
      <rPr>
        <sz val="10.5"/>
        <rFont val="Century"/>
        <family val="1"/>
      </rPr>
      <t>TEL 0257-23-0660</t>
    </r>
    <phoneticPr fontId="2"/>
  </si>
  <si>
    <t>－</t>
    <phoneticPr fontId="2"/>
  </si>
  <si>
    <t>代表者名</t>
    <rPh sb="0" eb="3">
      <t>ダイヒョウシャ</t>
    </rPh>
    <rPh sb="3" eb="4">
      <t>メイ</t>
    </rPh>
    <phoneticPr fontId="2"/>
  </si>
  <si>
    <t>ご不明な点がございましたら、下記宛ご連絡ください。</t>
    <phoneticPr fontId="2"/>
  </si>
  <si>
    <r>
      <t>１．</t>
    </r>
    <r>
      <rPr>
        <b/>
        <sz val="11"/>
        <rFont val="ＭＳ 明朝"/>
        <family val="1"/>
        <charset val="128"/>
      </rPr>
      <t>記入にあたり</t>
    </r>
  </si>
  <si>
    <r>
      <t>２．</t>
    </r>
    <r>
      <rPr>
        <b/>
        <sz val="11"/>
        <rFont val="ＭＳ 明朝"/>
        <family val="1"/>
        <charset val="128"/>
      </rPr>
      <t>提出部数</t>
    </r>
    <phoneticPr fontId="2"/>
  </si>
  <si>
    <r>
      <t>３．</t>
    </r>
    <r>
      <rPr>
        <b/>
        <sz val="11"/>
        <rFont val="ＭＳ 明朝"/>
        <family val="1"/>
        <charset val="128"/>
      </rPr>
      <t>ご注意頂きたい事項</t>
    </r>
    <phoneticPr fontId="2"/>
  </si>
  <si>
    <r>
      <t>４．</t>
    </r>
    <r>
      <rPr>
        <b/>
        <sz val="12"/>
        <rFont val="ＭＳ 明朝"/>
        <family val="1"/>
        <charset val="128"/>
      </rPr>
      <t>新様式の運用スケジュール</t>
    </r>
    <phoneticPr fontId="2"/>
  </si>
  <si>
    <t>５．その他</t>
    <rPh sb="4" eb="5">
      <t>タ</t>
    </rPh>
    <phoneticPr fontId="2"/>
  </si>
  <si>
    <t>ご提出期日及び支払期日は従来どおりでございます。</t>
    <rPh sb="1" eb="3">
      <t>テイシュツ</t>
    </rPh>
    <rPh sb="3" eb="5">
      <t>キジツ</t>
    </rPh>
    <rPh sb="5" eb="6">
      <t>オヨ</t>
    </rPh>
    <rPh sb="7" eb="9">
      <t>シハラ</t>
    </rPh>
    <rPh sb="9" eb="11">
      <t>キジツ</t>
    </rPh>
    <rPh sb="12" eb="14">
      <t>ジュウライ</t>
    </rPh>
    <phoneticPr fontId="2"/>
  </si>
  <si>
    <t>　　　ご提出　　 ･･･毎月２５日〆、２８日提出</t>
    <rPh sb="4" eb="6">
      <t>テイシュツ</t>
    </rPh>
    <rPh sb="12" eb="14">
      <t>マイツキ</t>
    </rPh>
    <rPh sb="16" eb="17">
      <t>ヒ</t>
    </rPh>
    <rPh sb="21" eb="22">
      <t>ヒ</t>
    </rPh>
    <rPh sb="22" eb="24">
      <t>テイシュツ</t>
    </rPh>
    <phoneticPr fontId="2"/>
  </si>
  <si>
    <t>　　　お支払い　 ･･･振込 翌月２０日、手形振出（一括決済含む） 翌月２５日</t>
    <rPh sb="4" eb="6">
      <t>シハラ</t>
    </rPh>
    <rPh sb="12" eb="14">
      <t>フリコミ</t>
    </rPh>
    <rPh sb="15" eb="16">
      <t>ヨク</t>
    </rPh>
    <rPh sb="16" eb="17">
      <t>ツキ</t>
    </rPh>
    <rPh sb="19" eb="20">
      <t>ヒ</t>
    </rPh>
    <rPh sb="21" eb="23">
      <t>テガタ</t>
    </rPh>
    <rPh sb="23" eb="24">
      <t>フ</t>
    </rPh>
    <rPh sb="24" eb="25">
      <t>ダ</t>
    </rPh>
    <rPh sb="26" eb="28">
      <t>イッカツ</t>
    </rPh>
    <rPh sb="28" eb="30">
      <t>ケッサイ</t>
    </rPh>
    <rPh sb="30" eb="31">
      <t>フク</t>
    </rPh>
    <rPh sb="34" eb="35">
      <t>ヨク</t>
    </rPh>
    <rPh sb="35" eb="36">
      <t>ツキ</t>
    </rPh>
    <rPh sb="38" eb="39">
      <t>ヒ</t>
    </rPh>
    <phoneticPr fontId="2"/>
  </si>
  <si>
    <t>注文書が発行されている場合　・・・</t>
    <rPh sb="0" eb="3">
      <t>チュウモンショ</t>
    </rPh>
    <rPh sb="4" eb="6">
      <t>ハッコウ</t>
    </rPh>
    <rPh sb="11" eb="13">
      <t>バアイ</t>
    </rPh>
    <phoneticPr fontId="2"/>
  </si>
  <si>
    <t>　注文番号～今回請求額</t>
    <rPh sb="1" eb="3">
      <t>チュウモン</t>
    </rPh>
    <rPh sb="3" eb="5">
      <t>バンゴウ</t>
    </rPh>
    <rPh sb="6" eb="8">
      <t>コンカイ</t>
    </rPh>
    <rPh sb="8" eb="11">
      <t>セイキュウガク</t>
    </rPh>
    <phoneticPr fontId="2"/>
  </si>
  <si>
    <t>　　青色の項目（太枠）のみ</t>
    <rPh sb="2" eb="4">
      <t>アオイロ</t>
    </rPh>
    <rPh sb="5" eb="7">
      <t>コウモク</t>
    </rPh>
    <rPh sb="8" eb="9">
      <t>フト</t>
    </rPh>
    <rPh sb="9" eb="10">
      <t>ワク</t>
    </rPh>
    <phoneticPr fontId="2"/>
  </si>
  <si>
    <t>お取引先　　各位</t>
    <rPh sb="1" eb="4">
      <t>トリヒキサキ</t>
    </rPh>
    <rPh sb="6" eb="8">
      <t>カクイ</t>
    </rPh>
    <phoneticPr fontId="2"/>
  </si>
  <si>
    <r>
      <t>①「取引先コード」（６桁の数字）は、必ずご記入ください。</t>
    </r>
    <r>
      <rPr>
        <sz val="10.5"/>
        <rFont val="ＭＳ 明朝"/>
        <family val="1"/>
        <charset val="128"/>
      </rPr>
      <t>弊社からの支払通知書（ファックス送信）
に印刷されておりますので、ご確認ください。</t>
    </r>
    <phoneticPr fontId="2"/>
  </si>
  <si>
    <t>記入にあたっては「記入例」をご参照ください。</t>
    <rPh sb="0" eb="2">
      <t>キニュウ</t>
    </rPh>
    <rPh sb="9" eb="11">
      <t>キニュウ</t>
    </rPh>
    <rPh sb="11" eb="12">
      <t>レイ</t>
    </rPh>
    <rPh sb="15" eb="17">
      <t>サンショウ</t>
    </rPh>
    <phoneticPr fontId="2"/>
  </si>
  <si>
    <t xml:space="preserve">FAX </t>
    <phoneticPr fontId="2"/>
  </si>
  <si>
    <r>
      <t>提出部数は１部です。</t>
    </r>
    <r>
      <rPr>
        <sz val="10.5"/>
        <rFont val="ＭＳ 明朝"/>
        <family val="1"/>
        <charset val="128"/>
      </rPr>
      <t>　内容を記入しきれない場合、貴社請求書を添付してください。</t>
    </r>
    <rPh sb="0" eb="2">
      <t>テイシュツ</t>
    </rPh>
    <rPh sb="2" eb="4">
      <t>ブスウ</t>
    </rPh>
    <phoneticPr fontId="2"/>
  </si>
  <si>
    <t>税率(%)</t>
    <rPh sb="0" eb="2">
      <t>ゼイリツ</t>
    </rPh>
    <phoneticPr fontId="2"/>
  </si>
  <si>
    <t>8%(旧税)</t>
  </si>
  <si>
    <t>8%(軽減)</t>
  </si>
  <si>
    <t>不/非課税</t>
  </si>
  <si>
    <t>税率集計</t>
    <rPh sb="0" eb="2">
      <t>ゼイリツ</t>
    </rPh>
    <rPh sb="2" eb="4">
      <t>シュウケイ</t>
    </rPh>
    <phoneticPr fontId="2"/>
  </si>
  <si>
    <t>　下記のとおり請求致します。</t>
    <rPh sb="1" eb="3">
      <t>カキ</t>
    </rPh>
    <rPh sb="7" eb="9">
      <t>セイキュウ</t>
    </rPh>
    <rPh sb="9" eb="10">
      <t>イタ</t>
    </rPh>
    <phoneticPr fontId="2"/>
  </si>
  <si>
    <t>４．集計欄は、「今回請求額」・「税率（%）」にもとづき、自動集計します。</t>
    <rPh sb="2" eb="4">
      <t>シュウケイ</t>
    </rPh>
    <rPh sb="4" eb="5">
      <t>ラン</t>
    </rPh>
    <rPh sb="8" eb="10">
      <t>コンカイ</t>
    </rPh>
    <rPh sb="10" eb="12">
      <t>セイキュウ</t>
    </rPh>
    <rPh sb="12" eb="13">
      <t>ガク</t>
    </rPh>
    <rPh sb="16" eb="18">
      <t>ゼイリツ</t>
    </rPh>
    <rPh sb="28" eb="30">
      <t>ジドウ</t>
    </rPh>
    <rPh sb="30" eb="32">
      <t>シュウケイ</t>
    </rPh>
    <phoneticPr fontId="2"/>
  </si>
  <si>
    <t>○○○</t>
    <phoneticPr fontId="2"/>
  </si>
  <si>
    <t>　コードがご不明の場合は、お手数でも弊社経理部にお問い合わせください。</t>
    <rPh sb="6" eb="8">
      <t>フメイ</t>
    </rPh>
    <rPh sb="9" eb="11">
      <t>バアイ</t>
    </rPh>
    <rPh sb="14" eb="16">
      <t>テスウ</t>
    </rPh>
    <rPh sb="18" eb="20">
      <t>ヘイシャ</t>
    </rPh>
    <rPh sb="20" eb="23">
      <t>ケイリブ</t>
    </rPh>
    <rPh sb="25" eb="26">
      <t>ト</t>
    </rPh>
    <rPh sb="27" eb="28">
      <t>ア</t>
    </rPh>
    <phoneticPr fontId="2"/>
  </si>
  <si>
    <t>　　　　　　　　　　　　　　　　　　　　　　　　　　　　　株式会社　植木組</t>
    <rPh sb="29" eb="33">
      <t>カブシキガイシャ</t>
    </rPh>
    <phoneticPr fontId="2"/>
  </si>
  <si>
    <t>経　　理　　部</t>
    <rPh sb="0" eb="1">
      <t>ケイ</t>
    </rPh>
    <rPh sb="3" eb="4">
      <t>リ</t>
    </rPh>
    <rPh sb="6" eb="7">
      <t>ブ</t>
    </rPh>
    <phoneticPr fontId="2"/>
  </si>
  <si>
    <t>　　　　　　　　株式会社植木組　経理部</t>
    <rPh sb="8" eb="12">
      <t>カブシキガイシャ</t>
    </rPh>
    <phoneticPr fontId="2"/>
  </si>
  <si>
    <t>　印刷は、白黒で構いません。</t>
    <rPh sb="1" eb="3">
      <t>インサツ</t>
    </rPh>
    <rPh sb="5" eb="7">
      <t>シロクロ</t>
    </rPh>
    <rPh sb="8" eb="9">
      <t>カマ</t>
    </rPh>
    <phoneticPr fontId="2"/>
  </si>
  <si>
    <t>(税率を選択)</t>
    <rPh sb="1" eb="3">
      <t>ゼイリツ</t>
    </rPh>
    <rPh sb="4" eb="6">
      <t>センタク</t>
    </rPh>
    <phoneticPr fontId="2"/>
  </si>
  <si>
    <t>　</t>
  </si>
  <si>
    <t>住　    所</t>
    <rPh sb="0" eb="1">
      <t>ジュウ</t>
    </rPh>
    <rPh sb="6" eb="7">
      <t>ショ</t>
    </rPh>
    <phoneticPr fontId="2"/>
  </si>
  <si>
    <t>適格請求書発行事業者
登録番号</t>
    <rPh sb="0" eb="5">
      <t>テキカクセイキュウショ</t>
    </rPh>
    <rPh sb="5" eb="7">
      <t>ハッコウ</t>
    </rPh>
    <rPh sb="7" eb="10">
      <t>ジギョウシャ</t>
    </rPh>
    <rPh sb="11" eb="15">
      <t>トウロクバンゴウ</t>
    </rPh>
    <phoneticPr fontId="2"/>
  </si>
  <si>
    <t>（免税事業者確認）</t>
    <rPh sb="1" eb="6">
      <t>メンゼイジギョウシャ</t>
    </rPh>
    <rPh sb="6" eb="8">
      <t>カクニン</t>
    </rPh>
    <phoneticPr fontId="2"/>
  </si>
  <si>
    <t>【植木組使用欄】</t>
    <rPh sb="0" eb="4">
      <t>(ウエキグミ</t>
    </rPh>
    <rPh sb="4" eb="6">
      <t>シヨウ</t>
    </rPh>
    <rPh sb="6" eb="7">
      <t>ラン</t>
    </rPh>
    <phoneticPr fontId="2"/>
  </si>
  <si>
    <t>(植木組　要調整額)</t>
    <rPh sb="1" eb="4">
      <t>ウエキグミ</t>
    </rPh>
    <rPh sb="5" eb="9">
      <t>ヨウチョウセイガク</t>
    </rPh>
    <phoneticPr fontId="2"/>
  </si>
  <si>
    <t>(①消費税)</t>
    <rPh sb="2" eb="5">
      <t>ショウヒゼイ</t>
    </rPh>
    <phoneticPr fontId="2"/>
  </si>
  <si>
    <t>(①税込金額)</t>
    <rPh sb="2" eb="4">
      <t>ゼイコ</t>
    </rPh>
    <rPh sb="4" eb="6">
      <t>キンガク</t>
    </rPh>
    <phoneticPr fontId="2"/>
  </si>
  <si>
    <t>②消費税</t>
    <rPh sb="1" eb="4">
      <t>ショウヒゼイ</t>
    </rPh>
    <phoneticPr fontId="2"/>
  </si>
  <si>
    <t>①税抜金額</t>
    <rPh sb="1" eb="2">
      <t>ゼイ</t>
    </rPh>
    <rPh sb="2" eb="3">
      <t>ヌ</t>
    </rPh>
    <rPh sb="3" eb="5">
      <t>キンガク</t>
    </rPh>
    <phoneticPr fontId="2"/>
  </si>
  <si>
    <t>②税抜金額</t>
    <rPh sb="1" eb="2">
      <t>ゼイ</t>
    </rPh>
    <rPh sb="2" eb="3">
      <t>ヌ</t>
    </rPh>
    <rPh sb="3" eb="5">
      <t>キンガク</t>
    </rPh>
    <phoneticPr fontId="2"/>
  </si>
  <si>
    <t>②税込金額</t>
    <rPh sb="1" eb="3">
      <t>ゼイコ</t>
    </rPh>
    <rPh sb="3" eb="5">
      <t>キンガク</t>
    </rPh>
    <phoneticPr fontId="2"/>
  </si>
  <si>
    <t>５．消費税は、適格請求書等保存方式(インボイス)にしたがって、計算しております。</t>
    <rPh sb="2" eb="5">
      <t>ショウヒゼイ</t>
    </rPh>
    <rPh sb="7" eb="12">
      <t>テキカクセイキュウショ</t>
    </rPh>
    <rPh sb="12" eb="17">
      <t>トウホゾンホウシキ</t>
    </rPh>
    <rPh sb="31" eb="33">
      <t>ケイサン</t>
    </rPh>
    <phoneticPr fontId="2"/>
  </si>
  <si>
    <t>(注)①消費税及び①税込金額は植木組の処理に使用いたします。消費税・税込金額の①、②が異なる場合は、②の金額(合計金額)でお支払いいたします。</t>
    <rPh sb="1" eb="2">
      <t>チュウ</t>
    </rPh>
    <rPh sb="4" eb="7">
      <t>ショウヒゼイ</t>
    </rPh>
    <rPh sb="7" eb="8">
      <t>オヨ</t>
    </rPh>
    <rPh sb="10" eb="12">
      <t>ゼイコ</t>
    </rPh>
    <rPh sb="12" eb="14">
      <t>キンガク</t>
    </rPh>
    <rPh sb="15" eb="18">
      <t>ウエキグミ</t>
    </rPh>
    <rPh sb="19" eb="21">
      <t>ショリ</t>
    </rPh>
    <rPh sb="22" eb="24">
      <t>シヨウ</t>
    </rPh>
    <rPh sb="30" eb="33">
      <t>ショウヒゼイ</t>
    </rPh>
    <rPh sb="34" eb="38">
      <t>ゼイコミキンガク</t>
    </rPh>
    <rPh sb="43" eb="44">
      <t>コト</t>
    </rPh>
    <rPh sb="46" eb="48">
      <t>バアイ</t>
    </rPh>
    <rPh sb="52" eb="54">
      <t>キンガク</t>
    </rPh>
    <rPh sb="55" eb="57">
      <t>ゴウケイ</t>
    </rPh>
    <rPh sb="57" eb="59">
      <t>キンガク</t>
    </rPh>
    <rPh sb="62" eb="64">
      <t>シハラ</t>
    </rPh>
    <phoneticPr fontId="2"/>
  </si>
  <si>
    <t>使用税率</t>
    <rPh sb="0" eb="2">
      <t>シヨウ</t>
    </rPh>
    <rPh sb="2" eb="4">
      <t>ゼイリツ</t>
    </rPh>
    <phoneticPr fontId="2"/>
  </si>
  <si>
    <t>集　　計</t>
    <rPh sb="0" eb="1">
      <t>シュウ</t>
    </rPh>
    <rPh sb="3" eb="4">
      <t>ケイ</t>
    </rPh>
    <phoneticPr fontId="2"/>
  </si>
  <si>
    <t>　　免税事業者の方は、☑をして下さい。</t>
    <phoneticPr fontId="2"/>
  </si>
  <si>
    <t>T</t>
  </si>
  <si>
    <t>取引先コード</t>
    <rPh sb="0" eb="3">
      <t>トリヒキサキ</t>
    </rPh>
    <phoneticPr fontId="2"/>
  </si>
  <si>
    <t>10%</t>
    <phoneticPr fontId="2"/>
  </si>
  <si>
    <t>(注)上の表は、計算に使用しますので、変更しないでください</t>
    <rPh sb="1" eb="2">
      <t>チュウ</t>
    </rPh>
    <rPh sb="3" eb="4">
      <t>ウエ</t>
    </rPh>
    <rPh sb="5" eb="6">
      <t>ヒョウ</t>
    </rPh>
    <rPh sb="8" eb="10">
      <t>ケイサン</t>
    </rPh>
    <rPh sb="11" eb="13">
      <t>シヨウ</t>
    </rPh>
    <rPh sb="19" eb="21">
      <t>ヘンコウ</t>
    </rPh>
    <phoneticPr fontId="2"/>
  </si>
  <si>
    <t>（登録番号の記入もしくは免税事業者の☑を記入してください。）</t>
    <rPh sb="1" eb="5">
      <t>トウロクバンゴウ</t>
    </rPh>
    <rPh sb="6" eb="8">
      <t>キニュウ</t>
    </rPh>
    <rPh sb="12" eb="17">
      <t>メンゼイジギョウシャ</t>
    </rPh>
    <rPh sb="20" eb="22">
      <t>キニュウ</t>
    </rPh>
    <phoneticPr fontId="2"/>
  </si>
  <si>
    <t>012345</t>
    <phoneticPr fontId="2"/>
  </si>
  <si>
    <t>〇〇〇〇</t>
    <phoneticPr fontId="2"/>
  </si>
  <si>
    <t>適格請求書等保存方式に対応した</t>
    <rPh sb="0" eb="5">
      <t>テキカクセイキュウショ</t>
    </rPh>
    <rPh sb="5" eb="10">
      <t>トウホゾンホウシキ</t>
    </rPh>
    <rPh sb="11" eb="13">
      <t>タイオウ</t>
    </rPh>
    <phoneticPr fontId="2"/>
  </si>
  <si>
    <t>指定請求書用紙の取り扱いについて</t>
  </si>
  <si>
    <r>
      <t>2023年4月25日〆分よりご利用できます。</t>
    </r>
    <r>
      <rPr>
        <b/>
        <sz val="10.5"/>
        <rFont val="ＭＳ 明朝"/>
        <family val="1"/>
        <charset val="128"/>
      </rPr>
      <t xml:space="preserve">
</t>
    </r>
    <rPh sb="15" eb="17">
      <t>リヨウ</t>
    </rPh>
    <phoneticPr fontId="2"/>
  </si>
  <si>
    <t>早めに新様式へお切替くださいますようご協力をお願い致します。</t>
    <rPh sb="0" eb="1">
      <t>ハヤ</t>
    </rPh>
    <phoneticPr fontId="2"/>
  </si>
  <si>
    <t>明細　小計</t>
    <rPh sb="0" eb="2">
      <t>メイサイ</t>
    </rPh>
    <rPh sb="3" eb="5">
      <t>ショウケイ</t>
    </rPh>
    <phoneticPr fontId="2"/>
  </si>
  <si>
    <t>合　　　計</t>
    <rPh sb="0" eb="1">
      <t>ゴウ</t>
    </rPh>
    <rPh sb="4" eb="5">
      <t>ケイ</t>
    </rPh>
    <phoneticPr fontId="2"/>
  </si>
  <si>
    <t>添付
書類№</t>
    <rPh sb="0" eb="2">
      <t>テンプ</t>
    </rPh>
    <rPh sb="3" eb="5">
      <t>ショルイ</t>
    </rPh>
    <phoneticPr fontId="2"/>
  </si>
  <si>
    <t>２．貴社の明細を添付する際は、「添付書類№」に明細書の番号を記載してください。</t>
    <rPh sb="2" eb="4">
      <t>キシャ</t>
    </rPh>
    <rPh sb="5" eb="7">
      <t>メイサイ</t>
    </rPh>
    <rPh sb="8" eb="10">
      <t>テンプ</t>
    </rPh>
    <rPh sb="12" eb="13">
      <t>サイ</t>
    </rPh>
    <rPh sb="16" eb="18">
      <t>テンプ</t>
    </rPh>
    <rPh sb="18" eb="20">
      <t>ショルイ</t>
    </rPh>
    <rPh sb="23" eb="25">
      <t>メイサイ</t>
    </rPh>
    <rPh sb="25" eb="26">
      <t>ショ</t>
    </rPh>
    <rPh sb="27" eb="29">
      <t>バンゴウ</t>
    </rPh>
    <rPh sb="30" eb="32">
      <t>キサイ</t>
    </rPh>
    <phoneticPr fontId="2"/>
  </si>
  <si>
    <t>2023年10月より適格請求書保存方式が導入されますが、2023年4月より新様式での提出が可能です。</t>
    <rPh sb="4" eb="5">
      <t>ネン</t>
    </rPh>
    <rPh sb="7" eb="8">
      <t>ガツ</t>
    </rPh>
    <rPh sb="10" eb="15">
      <t>テキカクセイキュウショ</t>
    </rPh>
    <rPh sb="15" eb="19">
      <t>ホゾンホウシキ</t>
    </rPh>
    <rPh sb="20" eb="22">
      <t>ドウニュウ</t>
    </rPh>
    <rPh sb="32" eb="33">
      <t>ネン</t>
    </rPh>
    <rPh sb="34" eb="35">
      <t>ガツ</t>
    </rPh>
    <rPh sb="37" eb="40">
      <t>シンヨウシキ</t>
    </rPh>
    <rPh sb="42" eb="44">
      <t>テイシュツ</t>
    </rPh>
    <rPh sb="45" eb="47">
      <t>カノウ</t>
    </rPh>
    <phoneticPr fontId="2"/>
  </si>
  <si>
    <t>〇〇県〇〇市〇〇〇</t>
    <rPh sb="2" eb="3">
      <t>ケン</t>
    </rPh>
    <rPh sb="5" eb="6">
      <t>シ</t>
    </rPh>
    <phoneticPr fontId="2"/>
  </si>
  <si>
    <t>　〇〇〇〇　株式会社</t>
    <rPh sb="6" eb="10">
      <t>カブシキガイシャ</t>
    </rPh>
    <phoneticPr fontId="2"/>
  </si>
  <si>
    <t>〇〇</t>
    <phoneticPr fontId="2"/>
  </si>
  <si>
    <t>〇〇〇〇工事</t>
    <rPh sb="4" eb="6">
      <t>コウジ</t>
    </rPh>
    <phoneticPr fontId="2"/>
  </si>
  <si>
    <t>　適格請求書等保存方式では、誤りがあった際には仕入側で修正・追記はできないため、貴社より修正したインボイスを提出してください。</t>
    <rPh sb="1" eb="11">
      <t>テキカクセイキュウショトウホゾンホウシキ</t>
    </rPh>
    <rPh sb="14" eb="15">
      <t>アヤマ</t>
    </rPh>
    <rPh sb="20" eb="21">
      <t>サイ</t>
    </rPh>
    <rPh sb="23" eb="25">
      <t>シイレ</t>
    </rPh>
    <rPh sb="25" eb="26">
      <t>ガワ</t>
    </rPh>
    <rPh sb="27" eb="29">
      <t>シュウセイ</t>
    </rPh>
    <rPh sb="30" eb="32">
      <t>ツイキ</t>
    </rPh>
    <rPh sb="40" eb="42">
      <t>キシャ</t>
    </rPh>
    <rPh sb="44" eb="46">
      <t>シュウセイ</t>
    </rPh>
    <rPh sb="54" eb="56">
      <t>テイシュツ</t>
    </rPh>
    <phoneticPr fontId="2"/>
  </si>
  <si>
    <t>請求内容に誤りがあった際には、仕入側で修正・追記はできないため、貴社より修正したインボイスを提出してください。</t>
    <rPh sb="0" eb="4">
      <t>セイキュウナイヨウ</t>
    </rPh>
    <rPh sb="5" eb="6">
      <t>アヤマ</t>
    </rPh>
    <rPh sb="11" eb="12">
      <t>サイ</t>
    </rPh>
    <rPh sb="15" eb="17">
      <t>シイレ</t>
    </rPh>
    <rPh sb="17" eb="18">
      <t>ガワ</t>
    </rPh>
    <rPh sb="19" eb="21">
      <t>シュウセイ</t>
    </rPh>
    <rPh sb="22" eb="24">
      <t>ツイキ</t>
    </rPh>
    <rPh sb="32" eb="34">
      <t>キシャ</t>
    </rPh>
    <rPh sb="36" eb="38">
      <t>シュウセイ</t>
    </rPh>
    <rPh sb="46" eb="48">
      <t>テイシュツ</t>
    </rPh>
    <phoneticPr fontId="2"/>
  </si>
  <si>
    <t>②適格請求書等保存方式(インボイス制度)に対応するため、登録番号の記入欄を新設いたしました。</t>
    <rPh sb="1" eb="6">
      <t>テキカクセイキュウショ</t>
    </rPh>
    <rPh sb="6" eb="11">
      <t>トウホゾンホウシキ</t>
    </rPh>
    <rPh sb="17" eb="19">
      <t>セイド</t>
    </rPh>
    <rPh sb="21" eb="23">
      <t>タイオウ</t>
    </rPh>
    <rPh sb="28" eb="32">
      <t>トウロクバンゴウ</t>
    </rPh>
    <rPh sb="33" eb="36">
      <t>キニュウラン</t>
    </rPh>
    <rPh sb="37" eb="39">
      <t>シンセツ</t>
    </rPh>
    <phoneticPr fontId="2"/>
  </si>
  <si>
    <t>免税事業者の方は、免税事業者確認のチェック欄にチェックを入れてください。</t>
    <rPh sb="0" eb="5">
      <t>メンゼイジギョウシャ</t>
    </rPh>
    <rPh sb="6" eb="7">
      <t>カタ</t>
    </rPh>
    <rPh sb="9" eb="14">
      <t>メンゼイジギョウシャ</t>
    </rPh>
    <rPh sb="14" eb="16">
      <t>カクニン</t>
    </rPh>
    <rPh sb="21" eb="22">
      <t>ラン</t>
    </rPh>
    <rPh sb="28" eb="29">
      <t>イ</t>
    </rPh>
    <phoneticPr fontId="2"/>
  </si>
  <si>
    <t>（□をクリックすると、☑が入ります。）</t>
    <rPh sb="13" eb="14">
      <t>ハイ</t>
    </rPh>
    <phoneticPr fontId="2"/>
  </si>
  <si>
    <t>③請求書原本には、必ず社印を押捺してご提出ください。</t>
    <phoneticPr fontId="2"/>
  </si>
  <si>
    <t>④弊社の担当者（注文者）名がおわかりでしたら、併せてご記入ください。</t>
    <rPh sb="1" eb="3">
      <t>ヘイシャ</t>
    </rPh>
    <rPh sb="4" eb="7">
      <t>タントウシャ</t>
    </rPh>
    <rPh sb="8" eb="11">
      <t>チュウモンシャ</t>
    </rPh>
    <rPh sb="12" eb="13">
      <t>メイ</t>
    </rPh>
    <rPh sb="23" eb="24">
      <t>アワ</t>
    </rPh>
    <rPh sb="27" eb="29">
      <t>キニュウ</t>
    </rPh>
    <phoneticPr fontId="2"/>
  </si>
  <si>
    <t>課税事業者の方は、適格請求書発行事業者登録番号の記入を忘れずにしてください。</t>
    <rPh sb="0" eb="5">
      <t>カゼイジギョウシャ</t>
    </rPh>
    <rPh sb="6" eb="7">
      <t>カタ</t>
    </rPh>
    <rPh sb="9" eb="14">
      <t>テキカクセイキュウショ</t>
    </rPh>
    <rPh sb="14" eb="19">
      <t>ハッコウジギョウシャ</t>
    </rPh>
    <rPh sb="19" eb="23">
      <t>トウロクバンゴウ</t>
    </rPh>
    <rPh sb="24" eb="26">
      <t>キニュウ</t>
    </rPh>
    <rPh sb="27" eb="28">
      <t>ワス</t>
    </rPh>
    <phoneticPr fontId="2"/>
  </si>
  <si>
    <t>端数処理</t>
    <rPh sb="0" eb="4">
      <t>ハスウショリ</t>
    </rPh>
    <phoneticPr fontId="2"/>
  </si>
  <si>
    <t>切捨て</t>
  </si>
  <si>
    <t>貴社の小数点以下の端数処理を選択してください。</t>
    <rPh sb="0" eb="2">
      <t>キシャ</t>
    </rPh>
    <rPh sb="3" eb="8">
      <t>ショウスウテンイカ</t>
    </rPh>
    <rPh sb="9" eb="13">
      <t>ハスウショリ</t>
    </rPh>
    <rPh sb="14" eb="16">
      <t>センタク</t>
    </rPh>
    <phoneticPr fontId="2"/>
  </si>
  <si>
    <t>指定がない場合は「切捨て」を選択してください。</t>
    <rPh sb="0" eb="2">
      <t>シテイ</t>
    </rPh>
    <rPh sb="5" eb="7">
      <t>バアイ</t>
    </rPh>
    <rPh sb="9" eb="11">
      <t>キリス</t>
    </rPh>
    <rPh sb="14" eb="16">
      <t>センタク</t>
    </rPh>
    <phoneticPr fontId="2"/>
  </si>
  <si>
    <t>2023年8月版</t>
    <rPh sb="4" eb="5">
      <t>ネン</t>
    </rPh>
    <rPh sb="6" eb="7">
      <t>ツキ</t>
    </rPh>
    <rPh sb="7" eb="8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</si>
</sst>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0_);[Red]\(0\)"/>
    <numFmt numFmtId="178" formatCode="0.00000"/>
    <numFmt numFmtId="179" formatCode="#,##0_);[Red]\(#,##0\)"/>
    <numFmt numFmtId="180" formatCode="#,##0_ ;[Red]\-#,##0\ "/>
    <numFmt numFmtId="181" formatCode="#,##0_ "/>
    <numFmt numFmtId="182" formatCode="[&lt;=999]000;[&lt;=9999]000\-00;000\-0000"/>
    <numFmt numFmtId="183" formatCode="000000000000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Century"/>
      <family val="1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9"/>
      <color rgb="FF0070C0"/>
      <name val="ＭＳ 明朝"/>
      <family val="1"/>
      <charset val="128"/>
    </font>
    <font>
      <sz val="11"/>
      <name val="Segoe UI Symbol"/>
      <family val="1"/>
    </font>
    <font>
      <sz val="9"/>
      <color rgb="FF000000"/>
      <name val="Meiryo UI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9"/>
      <color indexed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1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indexed="64"/>
      </bottom>
      <diagonal/>
    </border>
    <border>
      <left/>
      <right style="medium">
        <color rgb="FF0070C0"/>
      </right>
      <top/>
      <bottom style="medium">
        <color indexed="64"/>
      </bottom>
      <diagonal/>
    </border>
    <border>
      <left/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indexed="64"/>
      </top>
      <bottom style="thin">
        <color theme="1"/>
      </bottom>
      <diagonal/>
    </border>
    <border>
      <left/>
      <right style="medium">
        <color rgb="FF0070C0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rgb="FF0070C0"/>
      </left>
      <right/>
      <top style="thin">
        <color theme="1"/>
      </top>
      <bottom style="thin">
        <color theme="1"/>
      </bottom>
      <diagonal/>
    </border>
    <border>
      <left/>
      <right style="medium">
        <color rgb="FF0070C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rgb="FF0070C0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70C0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rgb="FF0070C0"/>
      </left>
      <right/>
      <top style="medium">
        <color indexed="64"/>
      </top>
      <bottom style="medium">
        <color rgb="FF0070C0"/>
      </bottom>
      <diagonal/>
    </border>
    <border>
      <left/>
      <right style="medium">
        <color rgb="FF0070C0"/>
      </right>
      <top style="medium">
        <color indexed="64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rgb="FF0070C0"/>
      </bottom>
      <diagonal/>
    </border>
    <border>
      <left style="medium">
        <color rgb="FF0070C0"/>
      </left>
      <right style="dotted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70C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92">
    <xf numFmtId="0" fontId="0" fillId="0" borderId="0" xfId="0"/>
    <xf numFmtId="0" fontId="4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justify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justify"/>
    </xf>
    <xf numFmtId="0" fontId="17" fillId="2" borderId="0" xfId="0" applyFont="1" applyFill="1" applyAlignment="1">
      <alignment horizontal="justify"/>
    </xf>
    <xf numFmtId="0" fontId="18" fillId="2" borderId="0" xfId="0" applyFont="1" applyFill="1" applyAlignment="1">
      <alignment horizontal="justify"/>
    </xf>
    <xf numFmtId="0" fontId="19" fillId="2" borderId="0" xfId="0" applyFont="1" applyFill="1" applyAlignment="1">
      <alignment horizontal="justify"/>
    </xf>
    <xf numFmtId="0" fontId="4" fillId="0" borderId="0" xfId="0" applyFont="1" applyAlignment="1">
      <alignment vertical="top"/>
    </xf>
    <xf numFmtId="0" fontId="20" fillId="0" borderId="0" xfId="0" applyFont="1" applyAlignment="1">
      <alignment horizontal="justify"/>
    </xf>
    <xf numFmtId="0" fontId="14" fillId="0" borderId="0" xfId="0" applyFont="1" applyAlignment="1">
      <alignment horizontal="justify" wrapText="1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177" fontId="4" fillId="3" borderId="0" xfId="0" applyNumberFormat="1" applyFont="1" applyFill="1" applyProtection="1"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4" fillId="5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2" fillId="0" borderId="33" xfId="0" applyFont="1" applyBorder="1" applyAlignment="1" applyProtection="1">
      <alignment horizontal="center"/>
      <protection locked="0"/>
    </xf>
    <xf numFmtId="0" fontId="21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49" fontId="10" fillId="0" borderId="0" xfId="0" applyNumberFormat="1" applyFont="1" applyProtection="1">
      <protection locked="0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Protection="1">
      <protection locked="0"/>
    </xf>
    <xf numFmtId="0" fontId="22" fillId="0" borderId="24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49" fontId="10" fillId="0" borderId="24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38" fontId="5" fillId="0" borderId="14" xfId="2" applyFont="1" applyBorder="1" applyAlignment="1" applyProtection="1">
      <alignment horizontal="right" vertical="center"/>
      <protection locked="0"/>
    </xf>
    <xf numFmtId="38" fontId="5" fillId="0" borderId="15" xfId="2" applyFont="1" applyBorder="1" applyAlignment="1" applyProtection="1">
      <alignment horizontal="right" vertical="center"/>
      <protection locked="0"/>
    </xf>
    <xf numFmtId="38" fontId="5" fillId="0" borderId="19" xfId="2" applyFont="1" applyBorder="1" applyAlignment="1" applyProtection="1">
      <alignment horizontal="right" vertical="center"/>
      <protection locked="0"/>
    </xf>
    <xf numFmtId="38" fontId="5" fillId="0" borderId="20" xfId="2" applyFont="1" applyBorder="1" applyAlignment="1" applyProtection="1">
      <alignment horizontal="right" vertical="center"/>
      <protection locked="0"/>
    </xf>
    <xf numFmtId="38" fontId="5" fillId="0" borderId="21" xfId="2" applyFont="1" applyBorder="1" applyAlignment="1" applyProtection="1">
      <alignment horizontal="right" vertical="center"/>
      <protection locked="0"/>
    </xf>
    <xf numFmtId="38" fontId="5" fillId="0" borderId="22" xfId="2" applyFont="1" applyBorder="1" applyAlignment="1" applyProtection="1">
      <alignment horizontal="right" vertical="center"/>
      <protection locked="0"/>
    </xf>
    <xf numFmtId="38" fontId="7" fillId="0" borderId="21" xfId="2" applyFont="1" applyBorder="1" applyAlignment="1" applyProtection="1">
      <alignment horizontal="right" vertical="center"/>
      <protection locked="0"/>
    </xf>
    <xf numFmtId="38" fontId="7" fillId="0" borderId="22" xfId="2" applyFont="1" applyBorder="1" applyAlignment="1" applyProtection="1">
      <alignment horizontal="right" vertical="center"/>
      <protection locked="0"/>
    </xf>
    <xf numFmtId="178" fontId="4" fillId="5" borderId="0" xfId="0" applyNumberFormat="1" applyFont="1" applyFill="1" applyProtection="1">
      <protection locked="0"/>
    </xf>
    <xf numFmtId="38" fontId="7" fillId="0" borderId="14" xfId="2" applyFont="1" applyBorder="1" applyAlignment="1" applyProtection="1">
      <alignment horizontal="right" vertical="center"/>
      <protection locked="0"/>
    </xf>
    <xf numFmtId="38" fontId="7" fillId="0" borderId="15" xfId="2" applyFont="1" applyBorder="1" applyAlignment="1" applyProtection="1">
      <alignment horizontal="right" vertical="center"/>
      <protection locked="0"/>
    </xf>
    <xf numFmtId="0" fontId="0" fillId="3" borderId="48" xfId="1" applyNumberFormat="1" applyFont="1" applyFill="1" applyBorder="1" applyAlignment="1" applyProtection="1">
      <alignment horizontal="center" vertical="center"/>
      <protection locked="0"/>
    </xf>
    <xf numFmtId="9" fontId="4" fillId="3" borderId="26" xfId="1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177" fontId="4" fillId="5" borderId="55" xfId="0" applyNumberFormat="1" applyFont="1" applyFill="1" applyBorder="1" applyProtection="1">
      <protection locked="0"/>
    </xf>
    <xf numFmtId="177" fontId="4" fillId="3" borderId="57" xfId="0" applyNumberFormat="1" applyFont="1" applyFill="1" applyBorder="1" applyProtection="1">
      <protection locked="0"/>
    </xf>
    <xf numFmtId="14" fontId="12" fillId="0" borderId="0" xfId="0" applyNumberFormat="1" applyFont="1" applyAlignment="1">
      <alignment horizontal="right"/>
    </xf>
    <xf numFmtId="0" fontId="28" fillId="0" borderId="0" xfId="0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28" fillId="5" borderId="0" xfId="0" applyFont="1" applyFill="1" applyProtection="1">
      <protection locked="0"/>
    </xf>
    <xf numFmtId="0" fontId="28" fillId="3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4" fillId="6" borderId="0" xfId="0" applyFont="1" applyFill="1" applyProtection="1">
      <protection locked="0"/>
    </xf>
    <xf numFmtId="0" fontId="14" fillId="0" borderId="0" xfId="0" applyFont="1" applyAlignment="1">
      <alignment vertical="top" wrapText="1"/>
    </xf>
    <xf numFmtId="49" fontId="9" fillId="0" borderId="49" xfId="0" applyNumberFormat="1" applyFont="1" applyBorder="1" applyAlignment="1" applyProtection="1">
      <alignment horizontal="center" vertical="center"/>
      <protection locked="0"/>
    </xf>
    <xf numFmtId="0" fontId="7" fillId="2" borderId="69" xfId="0" applyFont="1" applyFill="1" applyBorder="1" applyAlignment="1" applyProtection="1">
      <alignment horizontal="center" vertical="center" wrapText="1" shrinkToFit="1" readingOrder="1"/>
      <protection locked="0"/>
    </xf>
    <xf numFmtId="38" fontId="5" fillId="0" borderId="70" xfId="2" applyFont="1" applyBorder="1" applyAlignment="1" applyProtection="1">
      <alignment horizontal="right" vertical="center"/>
      <protection locked="0"/>
    </xf>
    <xf numFmtId="0" fontId="35" fillId="0" borderId="0" xfId="0" applyFont="1" applyProtection="1">
      <protection locked="0"/>
    </xf>
    <xf numFmtId="0" fontId="22" fillId="6" borderId="34" xfId="0" applyFont="1" applyFill="1" applyBorder="1" applyAlignment="1" applyProtection="1">
      <alignment horizontal="center" vertical="center"/>
      <protection locked="0"/>
    </xf>
    <xf numFmtId="0" fontId="22" fillId="6" borderId="29" xfId="0" applyFont="1" applyFill="1" applyBorder="1" applyAlignment="1" applyProtection="1">
      <alignment horizontal="center" vertical="center"/>
      <protection locked="0"/>
    </xf>
    <xf numFmtId="0" fontId="25" fillId="6" borderId="35" xfId="0" applyFont="1" applyFill="1" applyBorder="1" applyAlignment="1" applyProtection="1">
      <alignment horizontal="center" vertical="center"/>
      <protection locked="0"/>
    </xf>
    <xf numFmtId="0" fontId="25" fillId="6" borderId="12" xfId="0" applyFont="1" applyFill="1" applyBorder="1" applyAlignment="1" applyProtection="1">
      <alignment horizontal="center" vertical="center"/>
      <protection locked="0"/>
    </xf>
    <xf numFmtId="0" fontId="32" fillId="6" borderId="0" xfId="0" applyFont="1" applyFill="1" applyProtection="1">
      <protection locked="0"/>
    </xf>
    <xf numFmtId="0" fontId="37" fillId="0" borderId="0" xfId="0" applyFont="1" applyProtection="1">
      <protection locked="0"/>
    </xf>
    <xf numFmtId="0" fontId="33" fillId="0" borderId="0" xfId="0" applyFont="1" applyAlignment="1" applyProtection="1">
      <alignment vertical="center"/>
      <protection locked="0"/>
    </xf>
    <xf numFmtId="0" fontId="7" fillId="2" borderId="16" xfId="0" applyFont="1" applyFill="1" applyBorder="1" applyAlignment="1" applyProtection="1">
      <alignment horizontal="center" vertical="center" wrapText="1" shrinkToFit="1" readingOrder="1"/>
      <protection locked="0"/>
    </xf>
    <xf numFmtId="0" fontId="7" fillId="2" borderId="46" xfId="0" applyFont="1" applyFill="1" applyBorder="1" applyAlignment="1" applyProtection="1">
      <alignment horizontal="center" vertical="center" wrapText="1" shrinkToFit="1" readingOrder="1"/>
      <protection locked="0"/>
    </xf>
    <xf numFmtId="0" fontId="39" fillId="6" borderId="101" xfId="0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Protection="1">
      <protection locked="0"/>
    </xf>
    <xf numFmtId="49" fontId="4" fillId="5" borderId="52" xfId="0" applyNumberFormat="1" applyFont="1" applyFill="1" applyBorder="1" applyAlignment="1" applyProtection="1">
      <alignment horizontal="center"/>
      <protection locked="0"/>
    </xf>
    <xf numFmtId="49" fontId="4" fillId="3" borderId="56" xfId="0" applyNumberFormat="1" applyFont="1" applyFill="1" applyBorder="1" applyAlignment="1" applyProtection="1">
      <alignment horizontal="center"/>
      <protection locked="0"/>
    </xf>
    <xf numFmtId="49" fontId="4" fillId="5" borderId="105" xfId="0" applyNumberFormat="1" applyFont="1" applyFill="1" applyBorder="1" applyAlignment="1" applyProtection="1">
      <alignment horizontal="center"/>
      <protection locked="0"/>
    </xf>
    <xf numFmtId="177" fontId="4" fillId="5" borderId="106" xfId="0" applyNumberFormat="1" applyFont="1" applyFill="1" applyBorder="1" applyProtection="1">
      <protection locked="0"/>
    </xf>
    <xf numFmtId="9" fontId="4" fillId="3" borderId="107" xfId="1" applyFont="1" applyFill="1" applyBorder="1" applyAlignment="1" applyProtection="1">
      <alignment horizontal="center"/>
      <protection locked="0"/>
    </xf>
    <xf numFmtId="9" fontId="4" fillId="3" borderId="27" xfId="1" applyFont="1" applyFill="1" applyBorder="1" applyAlignment="1" applyProtection="1">
      <alignment horizontal="center"/>
      <protection locked="0"/>
    </xf>
    <xf numFmtId="177" fontId="4" fillId="3" borderId="31" xfId="0" applyNumberFormat="1" applyFont="1" applyFill="1" applyBorder="1" applyProtection="1">
      <protection locked="0"/>
    </xf>
    <xf numFmtId="0" fontId="41" fillId="0" borderId="0" xfId="0" applyFont="1" applyProtection="1">
      <protection locked="0"/>
    </xf>
    <xf numFmtId="178" fontId="28" fillId="3" borderId="0" xfId="0" applyNumberFormat="1" applyFont="1" applyFill="1" applyProtection="1">
      <protection locked="0"/>
    </xf>
    <xf numFmtId="0" fontId="19" fillId="0" borderId="0" xfId="0" applyFont="1" applyAlignment="1">
      <alignment horizontal="center" vertical="center"/>
    </xf>
    <xf numFmtId="0" fontId="15" fillId="2" borderId="112" xfId="0" applyFont="1" applyFill="1" applyBorder="1" applyAlignment="1" applyProtection="1">
      <alignment vertical="center" wrapText="1" shrinkToFit="1" readingOrder="1"/>
      <protection locked="0"/>
    </xf>
    <xf numFmtId="0" fontId="15" fillId="2" borderId="113" xfId="0" applyFont="1" applyFill="1" applyBorder="1" applyAlignment="1" applyProtection="1">
      <alignment vertical="center" wrapText="1" shrinkToFit="1" readingOrder="1"/>
      <protection locked="0"/>
    </xf>
    <xf numFmtId="0" fontId="15" fillId="2" borderId="113" xfId="0" applyFont="1" applyFill="1" applyBorder="1" applyAlignment="1" applyProtection="1">
      <alignment horizontal="center" vertical="center" wrapText="1" shrinkToFit="1" readingOrder="1"/>
      <protection locked="0"/>
    </xf>
    <xf numFmtId="0" fontId="7" fillId="3" borderId="0" xfId="0" applyFont="1" applyFill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0" fontId="6" fillId="0" borderId="24" xfId="0" applyFont="1" applyBorder="1" applyAlignment="1" applyProtection="1">
      <alignment horizontal="center"/>
      <protection locked="0"/>
    </xf>
    <xf numFmtId="49" fontId="6" fillId="0" borderId="24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45" fillId="0" borderId="0" xfId="0" applyFont="1" applyAlignment="1">
      <alignment horizontal="justify"/>
    </xf>
    <xf numFmtId="178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178" fontId="4" fillId="3" borderId="0" xfId="0" applyNumberFormat="1" applyFont="1" applyFill="1" applyProtection="1">
      <protection locked="0"/>
    </xf>
    <xf numFmtId="0" fontId="46" fillId="3" borderId="0" xfId="0" applyFont="1" applyFill="1" applyProtection="1">
      <protection locked="0"/>
    </xf>
    <xf numFmtId="0" fontId="4" fillId="3" borderId="115" xfId="0" applyFont="1" applyFill="1" applyBorder="1" applyAlignment="1" applyProtection="1">
      <alignment horizontal="center"/>
      <protection locked="0"/>
    </xf>
    <xf numFmtId="0" fontId="15" fillId="7" borderId="38" xfId="0" applyFont="1" applyFill="1" applyBorder="1" applyAlignment="1" applyProtection="1">
      <alignment horizontal="center" vertical="center"/>
      <protection locked="0"/>
    </xf>
    <xf numFmtId="0" fontId="15" fillId="7" borderId="36" xfId="0" applyFont="1" applyFill="1" applyBorder="1" applyAlignment="1" applyProtection="1">
      <alignment horizontal="center" vertical="center"/>
      <protection locked="0"/>
    </xf>
    <xf numFmtId="0" fontId="15" fillId="7" borderId="45" xfId="0" applyFont="1" applyFill="1" applyBorder="1" applyAlignment="1" applyProtection="1">
      <alignment horizontal="center" vertical="center"/>
      <protection locked="0"/>
    </xf>
    <xf numFmtId="179" fontId="9" fillId="7" borderId="44" xfId="2" applyNumberFormat="1" applyFont="1" applyFill="1" applyBorder="1" applyAlignment="1" applyProtection="1">
      <alignment horizontal="right" vertical="center"/>
      <protection locked="0"/>
    </xf>
    <xf numFmtId="179" fontId="9" fillId="7" borderId="36" xfId="2" applyNumberFormat="1" applyFont="1" applyFill="1" applyBorder="1" applyAlignment="1" applyProtection="1">
      <alignment horizontal="right" vertical="center"/>
      <protection locked="0"/>
    </xf>
    <xf numFmtId="179" fontId="9" fillId="7" borderId="37" xfId="2" applyNumberFormat="1" applyFont="1" applyFill="1" applyBorder="1" applyAlignment="1" applyProtection="1">
      <alignment horizontal="right" vertical="center"/>
      <protection locked="0"/>
    </xf>
    <xf numFmtId="181" fontId="33" fillId="0" borderId="43" xfId="0" applyNumberFormat="1" applyFont="1" applyBorder="1" applyAlignment="1" applyProtection="1">
      <alignment horizontal="right"/>
      <protection locked="0"/>
    </xf>
    <xf numFmtId="0" fontId="15" fillId="7" borderId="44" xfId="0" applyFont="1" applyFill="1" applyBorder="1" applyAlignment="1" applyProtection="1">
      <alignment horizontal="center" vertical="center"/>
      <protection locked="0"/>
    </xf>
    <xf numFmtId="0" fontId="15" fillId="7" borderId="37" xfId="0" applyFont="1" applyFill="1" applyBorder="1" applyAlignment="1" applyProtection="1">
      <alignment horizontal="center" vertical="center"/>
      <protection locked="0"/>
    </xf>
    <xf numFmtId="180" fontId="9" fillId="0" borderId="42" xfId="2" applyNumberFormat="1" applyFont="1" applyFill="1" applyBorder="1" applyAlignment="1" applyProtection="1">
      <alignment vertical="center"/>
      <protection locked="0"/>
    </xf>
    <xf numFmtId="180" fontId="9" fillId="0" borderId="43" xfId="2" applyNumberFormat="1" applyFont="1" applyFill="1" applyBorder="1" applyAlignment="1" applyProtection="1">
      <alignment vertical="center"/>
      <protection locked="0"/>
    </xf>
    <xf numFmtId="180" fontId="9" fillId="0" borderId="62" xfId="2" applyNumberFormat="1" applyFont="1" applyFill="1" applyBorder="1" applyAlignment="1" applyProtection="1">
      <alignment vertical="center"/>
      <protection locked="0"/>
    </xf>
    <xf numFmtId="38" fontId="9" fillId="0" borderId="42" xfId="2" applyFont="1" applyFill="1" applyBorder="1" applyAlignment="1" applyProtection="1">
      <alignment horizontal="right" vertical="center"/>
      <protection locked="0"/>
    </xf>
    <xf numFmtId="38" fontId="9" fillId="0" borderId="43" xfId="2" applyFont="1" applyFill="1" applyBorder="1" applyAlignment="1" applyProtection="1">
      <alignment horizontal="right" vertical="center"/>
      <protection locked="0"/>
    </xf>
    <xf numFmtId="38" fontId="9" fillId="0" borderId="118" xfId="2" applyFont="1" applyFill="1" applyBorder="1" applyAlignment="1" applyProtection="1">
      <alignment horizontal="right" vertical="center"/>
      <protection locked="0"/>
    </xf>
    <xf numFmtId="38" fontId="9" fillId="0" borderId="8" xfId="2" applyFont="1" applyFill="1" applyBorder="1" applyAlignment="1" applyProtection="1">
      <alignment horizontal="right" vertical="center"/>
      <protection locked="0"/>
    </xf>
    <xf numFmtId="38" fontId="9" fillId="0" borderId="9" xfId="2" applyFont="1" applyFill="1" applyBorder="1" applyAlignment="1" applyProtection="1">
      <alignment horizontal="right" vertical="center"/>
      <protection locked="0"/>
    </xf>
    <xf numFmtId="38" fontId="9" fillId="0" borderId="10" xfId="2" applyFont="1" applyFill="1" applyBorder="1" applyAlignment="1" applyProtection="1">
      <alignment horizontal="right" vertical="center"/>
      <protection locked="0"/>
    </xf>
    <xf numFmtId="38" fontId="9" fillId="0" borderId="116" xfId="2" applyFont="1" applyFill="1" applyBorder="1" applyAlignment="1" applyProtection="1">
      <alignment horizontal="right" vertical="center"/>
      <protection locked="0"/>
    </xf>
    <xf numFmtId="38" fontId="9" fillId="0" borderId="41" xfId="2" applyFont="1" applyFill="1" applyBorder="1" applyAlignment="1" applyProtection="1">
      <alignment horizontal="right" vertical="center"/>
      <protection locked="0"/>
    </xf>
    <xf numFmtId="38" fontId="9" fillId="0" borderId="117" xfId="2" applyFont="1" applyFill="1" applyBorder="1" applyAlignment="1" applyProtection="1">
      <alignment horizontal="right" vertical="center"/>
      <protection locked="0"/>
    </xf>
    <xf numFmtId="179" fontId="9" fillId="0" borderId="23" xfId="2" applyNumberFormat="1" applyFont="1" applyFill="1" applyBorder="1" applyAlignment="1" applyProtection="1">
      <alignment vertical="center"/>
      <protection locked="0"/>
    </xf>
    <xf numFmtId="179" fontId="9" fillId="0" borderId="17" xfId="2" applyNumberFormat="1" applyFont="1" applyFill="1" applyBorder="1" applyAlignment="1" applyProtection="1">
      <alignment vertical="center"/>
      <protection locked="0"/>
    </xf>
    <xf numFmtId="179" fontId="9" fillId="0" borderId="19" xfId="2" applyNumberFormat="1" applyFont="1" applyFill="1" applyBorder="1" applyAlignment="1" applyProtection="1">
      <alignment vertical="center"/>
      <protection locked="0"/>
    </xf>
    <xf numFmtId="180" fontId="9" fillId="0" borderId="63" xfId="2" applyNumberFormat="1" applyFont="1" applyFill="1" applyBorder="1" applyAlignment="1" applyProtection="1">
      <alignment vertical="center"/>
      <protection locked="0"/>
    </xf>
    <xf numFmtId="180" fontId="9" fillId="0" borderId="40" xfId="2" applyNumberFormat="1" applyFont="1" applyFill="1" applyBorder="1" applyAlignment="1" applyProtection="1">
      <alignment vertical="center"/>
      <protection locked="0"/>
    </xf>
    <xf numFmtId="180" fontId="9" fillId="0" borderId="47" xfId="2" applyNumberFormat="1" applyFont="1" applyFill="1" applyBorder="1" applyAlignment="1" applyProtection="1">
      <alignment vertical="center"/>
      <protection locked="0"/>
    </xf>
    <xf numFmtId="179" fontId="27" fillId="8" borderId="88" xfId="2" applyNumberFormat="1" applyFont="1" applyFill="1" applyBorder="1" applyAlignment="1" applyProtection="1">
      <alignment horizontal="right" vertical="center"/>
      <protection locked="0"/>
    </xf>
    <xf numFmtId="179" fontId="27" fillId="8" borderId="85" xfId="2" applyNumberFormat="1" applyFont="1" applyFill="1" applyBorder="1" applyAlignment="1" applyProtection="1">
      <alignment horizontal="right" vertical="center"/>
      <protection locked="0"/>
    </xf>
    <xf numFmtId="179" fontId="27" fillId="8" borderId="95" xfId="2" applyNumberFormat="1" applyFont="1" applyFill="1" applyBorder="1" applyAlignment="1" applyProtection="1">
      <alignment horizontal="right" vertical="center"/>
      <protection locked="0"/>
    </xf>
    <xf numFmtId="179" fontId="27" fillId="8" borderId="89" xfId="2" applyNumberFormat="1" applyFont="1" applyFill="1" applyBorder="1" applyAlignment="1" applyProtection="1">
      <alignment horizontal="right" vertical="center"/>
      <protection locked="0"/>
    </xf>
    <xf numFmtId="179" fontId="27" fillId="8" borderId="78" xfId="2" applyNumberFormat="1" applyFont="1" applyFill="1" applyBorder="1" applyAlignment="1" applyProtection="1">
      <alignment horizontal="right" vertical="center"/>
      <protection locked="0"/>
    </xf>
    <xf numFmtId="179" fontId="27" fillId="8" borderId="96" xfId="2" applyNumberFormat="1" applyFont="1" applyFill="1" applyBorder="1" applyAlignment="1" applyProtection="1">
      <alignment horizontal="right" vertical="center"/>
      <protection locked="0"/>
    </xf>
    <xf numFmtId="0" fontId="3" fillId="8" borderId="71" xfId="0" applyFont="1" applyFill="1" applyBorder="1" applyAlignment="1" applyProtection="1">
      <alignment horizontal="center" vertical="center"/>
      <protection locked="0"/>
    </xf>
    <xf numFmtId="0" fontId="3" fillId="8" borderId="36" xfId="0" applyFont="1" applyFill="1" applyBorder="1" applyAlignment="1" applyProtection="1">
      <alignment horizontal="center" vertical="center"/>
      <protection locked="0"/>
    </xf>
    <xf numFmtId="0" fontId="3" fillId="8" borderId="45" xfId="0" applyFont="1" applyFill="1" applyBorder="1" applyAlignment="1" applyProtection="1">
      <alignment horizontal="center" vertical="center"/>
      <protection locked="0"/>
    </xf>
    <xf numFmtId="0" fontId="3" fillId="8" borderId="44" xfId="0" applyFont="1" applyFill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 applyProtection="1">
      <alignment horizontal="center" vertical="center"/>
      <protection locked="0"/>
    </xf>
    <xf numFmtId="179" fontId="27" fillId="8" borderId="90" xfId="2" applyNumberFormat="1" applyFont="1" applyFill="1" applyBorder="1" applyAlignment="1" applyProtection="1">
      <alignment horizontal="right" vertical="center"/>
      <protection locked="0"/>
    </xf>
    <xf numFmtId="179" fontId="27" fillId="8" borderId="82" xfId="2" applyNumberFormat="1" applyFont="1" applyFill="1" applyBorder="1" applyAlignment="1" applyProtection="1">
      <alignment horizontal="right" vertical="center"/>
      <protection locked="0"/>
    </xf>
    <xf numFmtId="179" fontId="27" fillId="8" borderId="97" xfId="2" applyNumberFormat="1" applyFont="1" applyFill="1" applyBorder="1" applyAlignment="1" applyProtection="1">
      <alignment horizontal="right" vertical="center"/>
      <protection locked="0"/>
    </xf>
    <xf numFmtId="179" fontId="27" fillId="8" borderId="72" xfId="2" applyNumberFormat="1" applyFont="1" applyFill="1" applyBorder="1" applyAlignment="1" applyProtection="1">
      <alignment horizontal="right" vertical="center"/>
      <protection locked="0"/>
    </xf>
    <xf numFmtId="179" fontId="27" fillId="8" borderId="74" xfId="2" applyNumberFormat="1" applyFont="1" applyFill="1" applyBorder="1" applyAlignment="1" applyProtection="1">
      <alignment horizontal="right" vertical="center"/>
      <protection locked="0"/>
    </xf>
    <xf numFmtId="179" fontId="27" fillId="8" borderId="75" xfId="2" applyNumberFormat="1" applyFont="1" applyFill="1" applyBorder="1" applyAlignment="1" applyProtection="1">
      <alignment horizontal="right" vertical="center"/>
      <protection locked="0"/>
    </xf>
    <xf numFmtId="179" fontId="27" fillId="8" borderId="76" xfId="2" applyNumberFormat="1" applyFont="1" applyFill="1" applyBorder="1" applyAlignment="1" applyProtection="1">
      <alignment horizontal="right" vertical="center"/>
      <protection locked="0"/>
    </xf>
    <xf numFmtId="179" fontId="27" fillId="8" borderId="79" xfId="2" applyNumberFormat="1" applyFont="1" applyFill="1" applyBorder="1" applyAlignment="1" applyProtection="1">
      <alignment horizontal="right" vertical="center"/>
      <protection locked="0"/>
    </xf>
    <xf numFmtId="179" fontId="27" fillId="8" borderId="80" xfId="2" applyNumberFormat="1" applyFont="1" applyFill="1" applyBorder="1" applyAlignment="1" applyProtection="1">
      <alignment horizontal="right" vertical="center"/>
      <protection locked="0"/>
    </xf>
    <xf numFmtId="179" fontId="27" fillId="8" borderId="83" xfId="2" applyNumberFormat="1" applyFont="1" applyFill="1" applyBorder="1" applyAlignment="1" applyProtection="1">
      <alignment horizontal="right" vertical="center"/>
      <protection locked="0"/>
    </xf>
    <xf numFmtId="0" fontId="25" fillId="7" borderId="38" xfId="0" applyFont="1" applyFill="1" applyBorder="1" applyAlignment="1" applyProtection="1">
      <alignment horizontal="center" vertical="center"/>
      <protection locked="0"/>
    </xf>
    <xf numFmtId="0" fontId="25" fillId="7" borderId="37" xfId="0" applyFont="1" applyFill="1" applyBorder="1" applyAlignment="1" applyProtection="1">
      <alignment horizontal="center" vertical="center"/>
      <protection locked="0"/>
    </xf>
    <xf numFmtId="0" fontId="9" fillId="7" borderId="38" xfId="0" applyFont="1" applyFill="1" applyBorder="1" applyAlignment="1" applyProtection="1">
      <alignment horizontal="center" vertical="center" wrapText="1" shrinkToFit="1" readingOrder="1"/>
      <protection locked="0"/>
    </xf>
    <xf numFmtId="0" fontId="9" fillId="7" borderId="36" xfId="0" applyFont="1" applyFill="1" applyBorder="1" applyAlignment="1" applyProtection="1">
      <alignment horizontal="center" vertical="center" wrapText="1" shrinkToFit="1" readingOrder="1"/>
      <protection locked="0"/>
    </xf>
    <xf numFmtId="0" fontId="9" fillId="7" borderId="37" xfId="0" applyFont="1" applyFill="1" applyBorder="1" applyAlignment="1" applyProtection="1">
      <alignment horizontal="center" vertical="center" wrapText="1" shrinkToFit="1" readingOrder="1"/>
      <protection locked="0"/>
    </xf>
    <xf numFmtId="49" fontId="9" fillId="0" borderId="30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109" xfId="0" applyNumberFormat="1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179" fontId="27" fillId="8" borderId="87" xfId="2" applyNumberFormat="1" applyFont="1" applyFill="1" applyBorder="1" applyAlignment="1" applyProtection="1">
      <alignment horizontal="right" vertical="center"/>
      <protection locked="0"/>
    </xf>
    <xf numFmtId="179" fontId="27" fillId="8" borderId="93" xfId="2" applyNumberFormat="1" applyFont="1" applyFill="1" applyBorder="1" applyAlignment="1" applyProtection="1">
      <alignment horizontal="right" vertical="center"/>
      <protection locked="0"/>
    </xf>
    <xf numFmtId="179" fontId="27" fillId="8" borderId="84" xfId="2" applyNumberFormat="1" applyFont="1" applyFill="1" applyBorder="1" applyAlignment="1" applyProtection="1">
      <alignment horizontal="right" vertical="center"/>
      <protection locked="0"/>
    </xf>
    <xf numFmtId="179" fontId="27" fillId="8" borderId="86" xfId="2" applyNumberFormat="1" applyFont="1" applyFill="1" applyBorder="1" applyAlignment="1" applyProtection="1">
      <alignment horizontal="right" vertical="center"/>
      <protection locked="0"/>
    </xf>
    <xf numFmtId="179" fontId="27" fillId="8" borderId="94" xfId="2" applyNumberFormat="1" applyFont="1" applyFill="1" applyBorder="1" applyAlignment="1" applyProtection="1">
      <alignment horizontal="right" vertical="center"/>
      <protection locked="0"/>
    </xf>
    <xf numFmtId="0" fontId="7" fillId="0" borderId="50" xfId="0" applyFont="1" applyBorder="1" applyAlignment="1" applyProtection="1">
      <alignment horizontal="center" vertical="center" wrapText="1" shrinkToFit="1" readingOrder="1"/>
      <protection locked="0"/>
    </xf>
    <xf numFmtId="0" fontId="15" fillId="0" borderId="51" xfId="0" applyFont="1" applyBorder="1" applyAlignment="1" applyProtection="1">
      <alignment horizontal="center" vertical="center" wrapText="1" shrinkToFit="1" readingOrder="1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38" fontId="9" fillId="0" borderId="30" xfId="2" applyFont="1" applyFill="1" applyBorder="1" applyAlignment="1" applyProtection="1">
      <alignment horizontal="right" vertical="center"/>
      <protection locked="0"/>
    </xf>
    <xf numFmtId="38" fontId="9" fillId="0" borderId="59" xfId="2" applyFont="1" applyFill="1" applyBorder="1" applyAlignment="1" applyProtection="1">
      <alignment horizontal="right" vertical="center"/>
      <protection locked="0"/>
    </xf>
    <xf numFmtId="179" fontId="9" fillId="7" borderId="38" xfId="2" applyNumberFormat="1" applyFont="1" applyFill="1" applyBorder="1" applyAlignment="1" applyProtection="1">
      <alignment horizontal="right" vertical="center"/>
      <protection locked="0"/>
    </xf>
    <xf numFmtId="179" fontId="9" fillId="7" borderId="45" xfId="2" applyNumberFormat="1" applyFont="1" applyFill="1" applyBorder="1" applyAlignment="1" applyProtection="1">
      <alignment horizontal="right" vertical="center"/>
      <protection locked="0"/>
    </xf>
    <xf numFmtId="0" fontId="7" fillId="0" borderId="60" xfId="0" applyFont="1" applyBorder="1" applyAlignment="1" applyProtection="1">
      <alignment horizontal="center" vertical="center" wrapText="1" shrinkToFit="1" readingOrder="1"/>
      <protection locked="0"/>
    </xf>
    <xf numFmtId="0" fontId="15" fillId="0" borderId="58" xfId="0" applyFont="1" applyBorder="1" applyAlignment="1" applyProtection="1">
      <alignment horizontal="center" vertical="center" wrapText="1" shrinkToFit="1" readingOrder="1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38" fontId="9" fillId="0" borderId="20" xfId="2" applyFont="1" applyFill="1" applyBorder="1" applyAlignment="1" applyProtection="1">
      <alignment horizontal="right" vertical="center"/>
      <protection locked="0"/>
    </xf>
    <xf numFmtId="38" fontId="9" fillId="0" borderId="18" xfId="2" applyFont="1" applyFill="1" applyBorder="1" applyAlignment="1" applyProtection="1">
      <alignment horizontal="right" vertical="center"/>
      <protection locked="0"/>
    </xf>
    <xf numFmtId="0" fontId="7" fillId="0" borderId="16" xfId="0" applyFont="1" applyBorder="1" applyAlignment="1" applyProtection="1">
      <alignment horizontal="center" vertical="center" wrapText="1" shrinkToFit="1" readingOrder="1"/>
      <protection locked="0"/>
    </xf>
    <xf numFmtId="0" fontId="15" fillId="0" borderId="39" xfId="0" applyFont="1" applyBorder="1" applyAlignment="1" applyProtection="1">
      <alignment horizontal="center" vertical="center" wrapText="1" shrinkToFit="1" readingOrder="1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38" fontId="9" fillId="2" borderId="76" xfId="2" applyFont="1" applyFill="1" applyBorder="1" applyAlignment="1" applyProtection="1">
      <alignment horizontal="right" vertical="center"/>
      <protection locked="0"/>
    </xf>
    <xf numFmtId="38" fontId="9" fillId="2" borderId="77" xfId="2" applyFont="1" applyFill="1" applyBorder="1" applyAlignment="1" applyProtection="1">
      <alignment horizontal="right" vertical="center"/>
      <protection locked="0"/>
    </xf>
    <xf numFmtId="9" fontId="7" fillId="4" borderId="20" xfId="0" applyNumberFormat="1" applyFont="1" applyFill="1" applyBorder="1" applyAlignment="1" applyProtection="1">
      <alignment horizontal="center" vertical="center"/>
      <protection locked="0"/>
    </xf>
    <xf numFmtId="9" fontId="7" fillId="4" borderId="17" xfId="0" applyNumberFormat="1" applyFont="1" applyFill="1" applyBorder="1" applyAlignment="1" applyProtection="1">
      <alignment horizontal="center" vertical="center"/>
      <protection locked="0"/>
    </xf>
    <xf numFmtId="9" fontId="7" fillId="4" borderId="68" xfId="0" applyNumberFormat="1" applyFont="1" applyFill="1" applyBorder="1" applyAlignment="1" applyProtection="1">
      <alignment horizontal="center" vertical="center"/>
      <protection locked="0"/>
    </xf>
    <xf numFmtId="38" fontId="9" fillId="6" borderId="80" xfId="2" applyFont="1" applyFill="1" applyBorder="1" applyAlignment="1" applyProtection="1">
      <alignment horizontal="right" vertical="center"/>
      <protection locked="0"/>
    </xf>
    <xf numFmtId="38" fontId="9" fillId="6" borderId="81" xfId="2" applyFont="1" applyFill="1" applyBorder="1" applyAlignment="1" applyProtection="1">
      <alignment horizontal="right" vertical="center"/>
      <protection locked="0"/>
    </xf>
    <xf numFmtId="0" fontId="25" fillId="2" borderId="66" xfId="0" applyFont="1" applyFill="1" applyBorder="1" applyAlignment="1" applyProtection="1">
      <alignment horizontal="center" vertical="center"/>
      <protection locked="0"/>
    </xf>
    <xf numFmtId="0" fontId="25" fillId="2" borderId="67" xfId="0" applyFont="1" applyFill="1" applyBorder="1" applyAlignment="1" applyProtection="1">
      <alignment horizontal="center" vertical="center"/>
      <protection locked="0"/>
    </xf>
    <xf numFmtId="9" fontId="7" fillId="4" borderId="61" xfId="0" applyNumberFormat="1" applyFont="1" applyFill="1" applyBorder="1" applyAlignment="1" applyProtection="1">
      <alignment horizontal="center" vertical="center"/>
      <protection locked="0"/>
    </xf>
    <xf numFmtId="9" fontId="7" fillId="4" borderId="43" xfId="0" applyNumberFormat="1" applyFont="1" applyFill="1" applyBorder="1" applyAlignment="1" applyProtection="1">
      <alignment horizontal="center" vertical="center"/>
      <protection locked="0"/>
    </xf>
    <xf numFmtId="9" fontId="7" fillId="4" borderId="114" xfId="0" applyNumberFormat="1" applyFont="1" applyFill="1" applyBorder="1" applyAlignment="1" applyProtection="1">
      <alignment horizontal="center" vertical="center"/>
      <protection locked="0"/>
    </xf>
    <xf numFmtId="38" fontId="9" fillId="2" borderId="72" xfId="2" applyFont="1" applyFill="1" applyBorder="1" applyAlignment="1" applyProtection="1">
      <alignment horizontal="right" vertical="center"/>
      <protection locked="0"/>
    </xf>
    <xf numFmtId="38" fontId="9" fillId="2" borderId="73" xfId="2" applyFont="1" applyFill="1" applyBorder="1" applyAlignment="1" applyProtection="1">
      <alignment horizontal="right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44" fillId="2" borderId="110" xfId="0" applyFont="1" applyFill="1" applyBorder="1" applyAlignment="1" applyProtection="1">
      <alignment horizontal="center" vertical="center" wrapText="1"/>
      <protection locked="0"/>
    </xf>
    <xf numFmtId="0" fontId="44" fillId="2" borderId="111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24" xfId="0" applyNumberFormat="1" applyFont="1" applyBorder="1" applyAlignment="1" applyProtection="1">
      <alignment horizontal="right"/>
      <protection locked="0"/>
    </xf>
    <xf numFmtId="49" fontId="10" fillId="0" borderId="24" xfId="0" applyNumberFormat="1" applyFont="1" applyBorder="1" applyProtection="1">
      <protection locked="0"/>
    </xf>
    <xf numFmtId="0" fontId="35" fillId="0" borderId="108" xfId="0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176" fontId="0" fillId="0" borderId="36" xfId="0" applyNumberFormat="1" applyBorder="1" applyAlignment="1" applyProtection="1">
      <alignment horizontal="center" vertical="center"/>
      <protection locked="0"/>
    </xf>
    <xf numFmtId="176" fontId="0" fillId="0" borderId="37" xfId="0" applyNumberForma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49" fontId="24" fillId="0" borderId="100" xfId="0" applyNumberFormat="1" applyFont="1" applyBorder="1" applyAlignment="1" applyProtection="1">
      <alignment horizontal="center" vertical="center"/>
      <protection locked="0"/>
    </xf>
    <xf numFmtId="49" fontId="24" fillId="0" borderId="98" xfId="0" applyNumberFormat="1" applyFont="1" applyBorder="1" applyAlignment="1" applyProtection="1">
      <alignment horizontal="center" vertical="center"/>
      <protection locked="0"/>
    </xf>
    <xf numFmtId="49" fontId="24" fillId="0" borderId="99" xfId="0" applyNumberFormat="1" applyFont="1" applyBorder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horizontal="left" wrapText="1"/>
      <protection locked="0"/>
    </xf>
    <xf numFmtId="183" fontId="40" fillId="6" borderId="102" xfId="0" applyNumberFormat="1" applyFont="1" applyFill="1" applyBorder="1" applyAlignment="1" applyProtection="1">
      <alignment horizontal="center" vertical="center"/>
      <protection locked="0"/>
    </xf>
    <xf numFmtId="183" fontId="40" fillId="6" borderId="64" xfId="0" applyNumberFormat="1" applyFont="1" applyFill="1" applyBorder="1" applyAlignment="1" applyProtection="1">
      <alignment horizontal="center" vertical="center"/>
      <protection locked="0"/>
    </xf>
    <xf numFmtId="183" fontId="40" fillId="6" borderId="65" xfId="0" applyNumberFormat="1" applyFont="1" applyFill="1" applyBorder="1" applyAlignment="1" applyProtection="1">
      <alignment horizontal="center" vertical="center"/>
      <protection locked="0"/>
    </xf>
    <xf numFmtId="182" fontId="16" fillId="0" borderId="104" xfId="0" applyNumberFormat="1" applyFont="1" applyBorder="1" applyAlignment="1" applyProtection="1">
      <alignment horizontal="left" indent="2"/>
      <protection locked="0"/>
    </xf>
    <xf numFmtId="182" fontId="16" fillId="0" borderId="103" xfId="0" applyNumberFormat="1" applyFont="1" applyBorder="1" applyAlignment="1" applyProtection="1">
      <alignment horizontal="left" indent="2"/>
      <protection locked="0"/>
    </xf>
    <xf numFmtId="0" fontId="15" fillId="4" borderId="61" xfId="0" applyFont="1" applyFill="1" applyBorder="1" applyAlignment="1" applyProtection="1">
      <alignment horizontal="center" vertical="center" wrapText="1"/>
      <protection locked="0"/>
    </xf>
    <xf numFmtId="0" fontId="15" fillId="4" borderId="43" xfId="0" applyFont="1" applyFill="1" applyBorder="1" applyAlignment="1" applyProtection="1">
      <alignment vertical="center" wrapText="1"/>
      <protection locked="0"/>
    </xf>
    <xf numFmtId="0" fontId="15" fillId="4" borderId="30" xfId="0" applyFont="1" applyFill="1" applyBorder="1" applyAlignment="1" applyProtection="1">
      <alignment vertical="center" wrapText="1"/>
      <protection locked="0"/>
    </xf>
    <xf numFmtId="0" fontId="15" fillId="4" borderId="40" xfId="0" applyFont="1" applyFill="1" applyBorder="1" applyAlignment="1" applyProtection="1">
      <alignment vertical="center" wrapText="1"/>
      <protection locked="0"/>
    </xf>
    <xf numFmtId="0" fontId="15" fillId="2" borderId="91" xfId="0" applyFont="1" applyFill="1" applyBorder="1" applyAlignment="1" applyProtection="1">
      <alignment horizontal="center" vertical="center"/>
      <protection locked="0"/>
    </xf>
    <xf numFmtId="0" fontId="15" fillId="2" borderId="92" xfId="0" applyFont="1" applyFill="1" applyBorder="1" applyAlignment="1" applyProtection="1">
      <alignment horizontal="center" vertical="center"/>
      <protection locked="0"/>
    </xf>
    <xf numFmtId="0" fontId="25" fillId="7" borderId="36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4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22" fillId="6" borderId="32" xfId="0" applyFont="1" applyFill="1" applyBorder="1" applyAlignment="1" applyProtection="1">
      <alignment horizontal="center" vertical="center"/>
      <protection locked="0"/>
    </xf>
    <xf numFmtId="0" fontId="22" fillId="6" borderId="11" xfId="0" applyFont="1" applyFill="1" applyBorder="1" applyAlignment="1" applyProtection="1">
      <alignment horizontal="center" vertical="center"/>
      <protection locked="0"/>
    </xf>
    <xf numFmtId="0" fontId="22" fillId="6" borderId="53" xfId="0" applyFont="1" applyFill="1" applyBorder="1" applyAlignment="1" applyProtection="1">
      <alignment horizontal="center" vertical="center"/>
      <protection locked="0"/>
    </xf>
    <xf numFmtId="0" fontId="22" fillId="6" borderId="54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 wrapText="1" shrinkToFit="1"/>
      <protection locked="0"/>
    </xf>
    <xf numFmtId="49" fontId="16" fillId="0" borderId="0" xfId="0" applyNumberFormat="1" applyFont="1" applyAlignment="1" applyProtection="1">
      <alignment horizontal="left" vertical="center" wrapText="1" shrinkToFit="1"/>
      <protection locked="0"/>
    </xf>
    <xf numFmtId="49" fontId="16" fillId="0" borderId="2" xfId="0" applyNumberFormat="1" applyFont="1" applyBorder="1" applyAlignment="1" applyProtection="1">
      <alignment horizontal="left" vertical="center" wrapText="1" shrinkToFi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38" fontId="9" fillId="0" borderId="22" xfId="2" applyFont="1" applyFill="1" applyBorder="1" applyAlignment="1" applyProtection="1">
      <alignment horizontal="righ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38" fontId="9" fillId="0" borderId="23" xfId="2" applyFont="1" applyFill="1" applyBorder="1" applyAlignment="1" applyProtection="1">
      <alignment horizontal="right" vertical="center"/>
      <protection locked="0"/>
    </xf>
    <xf numFmtId="38" fontId="9" fillId="0" borderId="17" xfId="2" applyFont="1" applyFill="1" applyBorder="1" applyAlignment="1" applyProtection="1">
      <alignment horizontal="right" vertical="center"/>
      <protection locked="0"/>
    </xf>
    <xf numFmtId="9" fontId="7" fillId="4" borderId="22" xfId="0" applyNumberFormat="1" applyFont="1" applyFill="1" applyBorder="1" applyAlignment="1" applyProtection="1">
      <alignment horizontal="center" vertical="center"/>
      <protection locked="0"/>
    </xf>
    <xf numFmtId="9" fontId="7" fillId="4" borderId="9" xfId="0" applyNumberFormat="1" applyFont="1" applyFill="1" applyBorder="1" applyAlignment="1" applyProtection="1">
      <alignment horizontal="center" vertical="center"/>
      <protection locked="0"/>
    </xf>
    <xf numFmtId="38" fontId="9" fillId="2" borderId="76" xfId="2" applyFont="1" applyFill="1" applyBorder="1" applyAlignment="1" applyProtection="1">
      <alignment horizontal="center" vertical="center"/>
      <protection locked="0"/>
    </xf>
    <xf numFmtId="38" fontId="9" fillId="2" borderId="77" xfId="2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right"/>
      <protection locked="0"/>
    </xf>
    <xf numFmtId="49" fontId="6" fillId="0" borderId="24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Alignment="1" applyProtection="1">
      <alignment horizontal="right"/>
      <protection locked="0"/>
    </xf>
    <xf numFmtId="49" fontId="6" fillId="0" borderId="0" xfId="0" applyNumberFormat="1" applyFont="1" applyProtection="1">
      <protection locked="0"/>
    </xf>
    <xf numFmtId="49" fontId="8" fillId="0" borderId="6" xfId="0" applyNumberFormat="1" applyFont="1" applyBorder="1" applyAlignment="1" applyProtection="1">
      <alignment horizont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10</xdr:row>
      <xdr:rowOff>47625</xdr:rowOff>
    </xdr:from>
    <xdr:to>
      <xdr:col>19</xdr:col>
      <xdr:colOff>85725</xdr:colOff>
      <xdr:row>11</xdr:row>
      <xdr:rowOff>161925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572750" y="2343150"/>
          <a:ext cx="25717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3</xdr:row>
          <xdr:rowOff>295275</xdr:rowOff>
        </xdr:from>
        <xdr:to>
          <xdr:col>13</xdr:col>
          <xdr:colOff>9525</xdr:colOff>
          <xdr:row>5</xdr:row>
          <xdr:rowOff>104775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90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10</xdr:row>
      <xdr:rowOff>47625</xdr:rowOff>
    </xdr:from>
    <xdr:to>
      <xdr:col>19</xdr:col>
      <xdr:colOff>85725</xdr:colOff>
      <xdr:row>11</xdr:row>
      <xdr:rowOff>161925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0410825" y="2457450"/>
          <a:ext cx="25717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3</xdr:row>
          <xdr:rowOff>295275</xdr:rowOff>
        </xdr:from>
        <xdr:to>
          <xdr:col>13</xdr:col>
          <xdr:colOff>9525</xdr:colOff>
          <xdr:row>5</xdr:row>
          <xdr:rowOff>104775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90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57150</xdr:colOff>
      <xdr:row>0</xdr:row>
      <xdr:rowOff>85725</xdr:rowOff>
    </xdr:from>
    <xdr:to>
      <xdr:col>25</xdr:col>
      <xdr:colOff>66675</xdr:colOff>
      <xdr:row>3</xdr:row>
      <xdr:rowOff>333375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172825" y="85725"/>
          <a:ext cx="2914650" cy="1104900"/>
        </a:xfrm>
        <a:prstGeom prst="wedgeRectCallout">
          <a:avLst>
            <a:gd name="adj1" fmla="val -85949"/>
            <a:gd name="adj2" fmla="val 273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弊社からお知らせいたしました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桁の数字をご記入ください。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不明な場合は、弊社の経理部</a:t>
          </a:r>
          <a:r>
            <a:rPr kumimoji="1"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電話</a:t>
          </a:r>
          <a:r>
            <a:rPr kumimoji="1"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0257-23-0660)</a:t>
          </a:r>
          <a:r>
            <a:rPr kumimoji="1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までお問い合わせください。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76200</xdr:colOff>
      <xdr:row>4</xdr:row>
      <xdr:rowOff>47625</xdr:rowOff>
    </xdr:from>
    <xdr:to>
      <xdr:col>25</xdr:col>
      <xdr:colOff>85725</xdr:colOff>
      <xdr:row>9</xdr:row>
      <xdr:rowOff>161925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191875" y="1247775"/>
          <a:ext cx="2914650" cy="1104900"/>
        </a:xfrm>
        <a:prstGeom prst="wedgeRectCallout">
          <a:avLst>
            <a:gd name="adj1" fmla="val -64708"/>
            <a:gd name="adj2" fmla="val -403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課税事業者の方は、税務署から通知されました登録番号をご記入ください。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免税事業者の方は、「□チェック」の□を押して、☑の状態にしてください。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323850</xdr:colOff>
      <xdr:row>2</xdr:row>
      <xdr:rowOff>238125</xdr:rowOff>
    </xdr:from>
    <xdr:to>
      <xdr:col>7</xdr:col>
      <xdr:colOff>19050</xdr:colOff>
      <xdr:row>7</xdr:row>
      <xdr:rowOff>142875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33725" y="771525"/>
          <a:ext cx="2914650" cy="1104900"/>
        </a:xfrm>
        <a:prstGeom prst="wedgeRectCallout">
          <a:avLst>
            <a:gd name="adj1" fmla="val -74185"/>
            <a:gd name="adj2" fmla="val 2428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注文書に記載されています工事名をご記入ください。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工事名が不明な場合は、注文者名をご記入ください。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66674</xdr:colOff>
      <xdr:row>11</xdr:row>
      <xdr:rowOff>47624</xdr:rowOff>
    </xdr:from>
    <xdr:to>
      <xdr:col>25</xdr:col>
      <xdr:colOff>142874</xdr:colOff>
      <xdr:row>13</xdr:row>
      <xdr:rowOff>57149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182349" y="2609849"/>
          <a:ext cx="2981325" cy="428625"/>
        </a:xfrm>
        <a:prstGeom prst="wedgeRectCallout">
          <a:avLst>
            <a:gd name="adj1" fmla="val -64708"/>
            <a:gd name="adj2" fmla="val -403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社印を捺印してください。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285750</xdr:colOff>
      <xdr:row>20</xdr:row>
      <xdr:rowOff>76200</xdr:rowOff>
    </xdr:from>
    <xdr:to>
      <xdr:col>4</xdr:col>
      <xdr:colOff>400049</xdr:colOff>
      <xdr:row>22</xdr:row>
      <xdr:rowOff>276225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95375" y="4514850"/>
          <a:ext cx="2114549" cy="866775"/>
        </a:xfrm>
        <a:prstGeom prst="wedgeRectCallout">
          <a:avLst>
            <a:gd name="adj1" fmla="val 44280"/>
            <a:gd name="adj2" fmla="val -817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明細書を添付する場合は、明細書の番号を記載してください。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57150</xdr:colOff>
      <xdr:row>16</xdr:row>
      <xdr:rowOff>19050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09625" y="2790825"/>
          <a:ext cx="2057400" cy="781050"/>
        </a:xfrm>
        <a:prstGeom prst="wedgeRectCallout">
          <a:avLst>
            <a:gd name="adj1" fmla="val -52942"/>
            <a:gd name="adj2" fmla="val 146268"/>
          </a:avLst>
        </a:prstGeom>
        <a:solidFill>
          <a:sysClr val="window" lastClr="FFFFFF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注文書に記載されている注文番号を入力してください。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95249</xdr:colOff>
      <xdr:row>20</xdr:row>
      <xdr:rowOff>95250</xdr:rowOff>
    </xdr:from>
    <xdr:to>
      <xdr:col>6</xdr:col>
      <xdr:colOff>1295399</xdr:colOff>
      <xdr:row>23</xdr:row>
      <xdr:rowOff>9525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62324" y="4533900"/>
          <a:ext cx="2581275" cy="914400"/>
        </a:xfrm>
        <a:prstGeom prst="wedgeRectCallout">
          <a:avLst>
            <a:gd name="adj1" fmla="val 11848"/>
            <a:gd name="adj2" fmla="val -7079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注文金額：注文書に記載されている注文金額を入力してください。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前回までの支払額：前月までに請求した金額を入力してください。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38101</xdr:colOff>
      <xdr:row>20</xdr:row>
      <xdr:rowOff>238125</xdr:rowOff>
    </xdr:from>
    <xdr:to>
      <xdr:col>12</xdr:col>
      <xdr:colOff>123826</xdr:colOff>
      <xdr:row>23</xdr:row>
      <xdr:rowOff>133350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67426" y="4676775"/>
          <a:ext cx="2266950" cy="895350"/>
        </a:xfrm>
        <a:prstGeom prst="wedgeRectCallout">
          <a:avLst>
            <a:gd name="adj1" fmla="val -25616"/>
            <a:gd name="adj2" fmla="val -7394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該当する税率を</a:t>
          </a:r>
          <a:r>
            <a:rPr kumimoji="1" lang="ja-JP" altLang="en-US" sz="1100" b="1" u="sng">
              <a:solidFill>
                <a:schemeClr val="tx1"/>
              </a:solidFill>
            </a:rPr>
            <a:t>選択してください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（直接入力しないでください）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152400</xdr:colOff>
      <xdr:row>20</xdr:row>
      <xdr:rowOff>266700</xdr:rowOff>
    </xdr:from>
    <xdr:to>
      <xdr:col>19</xdr:col>
      <xdr:colOff>238125</xdr:colOff>
      <xdr:row>23</xdr:row>
      <xdr:rowOff>219075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62950" y="4705350"/>
          <a:ext cx="2457450" cy="952500"/>
        </a:xfrm>
        <a:prstGeom prst="wedgeRectCallout">
          <a:avLst>
            <a:gd name="adj1" fmla="val -20590"/>
            <a:gd name="adj2" fmla="val -7553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当社の処理で使用します。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（インボイスで必要な税率ごとの消費税ではありません。）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66675</xdr:colOff>
      <xdr:row>27</xdr:row>
      <xdr:rowOff>238125</xdr:rowOff>
    </xdr:from>
    <xdr:to>
      <xdr:col>23</xdr:col>
      <xdr:colOff>533400</xdr:colOff>
      <xdr:row>31</xdr:row>
      <xdr:rowOff>180975</xdr:rowOff>
    </xdr:to>
    <xdr:sp macro="" textlink="">
      <xdr:nvSpPr>
        <xdr:cNvPr id="13" name="吹き出し: 四角形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0915650" y="6838950"/>
          <a:ext cx="2266950" cy="895350"/>
        </a:xfrm>
        <a:prstGeom prst="wedgeRectCallout">
          <a:avLst>
            <a:gd name="adj1" fmla="val -25616"/>
            <a:gd name="adj2" fmla="val -7394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該当する消費税の端数処理方法を</a:t>
          </a:r>
          <a:r>
            <a:rPr kumimoji="1" lang="ja-JP" altLang="en-US" sz="1100" b="1" u="sng">
              <a:solidFill>
                <a:schemeClr val="tx1"/>
              </a:solidFill>
            </a:rPr>
            <a:t>選択してください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（直接入力しないでください）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showGridLines="0" tabSelected="1" zoomScaleNormal="100" zoomScaleSheetLayoutView="100" workbookViewId="0"/>
  </sheetViews>
  <sheetFormatPr defaultRowHeight="13.5"/>
  <cols>
    <col min="1" max="1" width="1.625" style="25" customWidth="1"/>
    <col min="2" max="2" width="9" style="25"/>
    <col min="3" max="3" width="8.625" style="25" customWidth="1"/>
    <col min="4" max="4" width="17.625" style="25" customWidth="1"/>
    <col min="5" max="5" width="6" style="25" customWidth="1"/>
    <col min="6" max="7" width="18.125" style="25" customWidth="1"/>
    <col min="8" max="10" width="4.125" style="25" customWidth="1"/>
    <col min="11" max="11" width="8.875" style="25" customWidth="1"/>
    <col min="12" max="12" width="7.375" style="25" customWidth="1"/>
    <col min="13" max="13" width="5.25" style="25" customWidth="1"/>
    <col min="14" max="14" width="6.625" style="25" customWidth="1"/>
    <col min="15" max="15" width="3.5" style="25" customWidth="1"/>
    <col min="16" max="16" width="5.625" style="25" customWidth="1"/>
    <col min="17" max="17" width="2.75" style="25" customWidth="1"/>
    <col min="18" max="18" width="4" style="25" customWidth="1"/>
    <col min="19" max="19" width="3.375" style="25" customWidth="1"/>
    <col min="20" max="21" width="3.5" style="25" customWidth="1"/>
    <col min="22" max="22" width="11.125" style="25" customWidth="1"/>
    <col min="23" max="23" width="9" style="99"/>
    <col min="24" max="25" width="9" style="26"/>
    <col min="26" max="16384" width="9" style="25"/>
  </cols>
  <sheetData>
    <row r="1" spans="1:24" ht="16.5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35" t="s">
        <v>0</v>
      </c>
      <c r="M1" s="236"/>
      <c r="N1" s="237"/>
      <c r="O1" s="237"/>
      <c r="P1" s="237"/>
      <c r="Q1" s="237"/>
      <c r="R1" s="237"/>
      <c r="S1" s="237"/>
      <c r="T1" s="238"/>
    </row>
    <row r="2" spans="1:24" ht="25.5" customHeight="1" thickTop="1" thickBot="1">
      <c r="A2" s="24"/>
      <c r="B2" s="24"/>
      <c r="C2" s="24"/>
      <c r="D2" s="24"/>
      <c r="E2" s="24"/>
      <c r="F2" s="24"/>
      <c r="G2" s="27" t="s">
        <v>1</v>
      </c>
      <c r="H2" s="29"/>
      <c r="I2" s="29"/>
      <c r="J2" s="29"/>
      <c r="K2" s="28"/>
      <c r="L2" s="28"/>
      <c r="M2" s="24"/>
      <c r="N2" s="24"/>
      <c r="O2" s="24"/>
      <c r="P2" s="24"/>
      <c r="Q2" s="24"/>
      <c r="R2" s="24"/>
      <c r="S2" s="24"/>
      <c r="T2" s="24"/>
    </row>
    <row r="3" spans="1:24" ht="25.5" customHeight="1" thickTop="1" thickBot="1">
      <c r="A3" s="24"/>
      <c r="B3" s="30" t="s">
        <v>2</v>
      </c>
      <c r="C3" s="24"/>
      <c r="D3" s="24"/>
      <c r="E3" s="24"/>
      <c r="F3" s="24"/>
      <c r="G3" s="24"/>
      <c r="H3" s="29"/>
      <c r="I3" s="29"/>
      <c r="J3" s="239" t="s">
        <v>74</v>
      </c>
      <c r="K3" s="239"/>
      <c r="L3" s="240"/>
      <c r="M3" s="241"/>
      <c r="N3" s="242"/>
      <c r="O3" s="242"/>
      <c r="P3" s="242"/>
      <c r="Q3" s="242"/>
      <c r="R3" s="242"/>
      <c r="S3" s="242"/>
      <c r="T3" s="243"/>
    </row>
    <row r="4" spans="1:24" ht="27" customHeight="1" thickBot="1">
      <c r="A4" s="24"/>
      <c r="B4" s="24" t="s">
        <v>47</v>
      </c>
      <c r="C4" s="24"/>
      <c r="D4" s="24"/>
      <c r="E4" s="24"/>
      <c r="F4" s="24"/>
      <c r="G4" s="24"/>
      <c r="H4" s="24"/>
      <c r="I4" s="24"/>
      <c r="J4" s="244" t="s">
        <v>58</v>
      </c>
      <c r="K4" s="244"/>
      <c r="L4" s="244"/>
      <c r="M4" s="98" t="s">
        <v>73</v>
      </c>
      <c r="N4" s="245"/>
      <c r="O4" s="246"/>
      <c r="P4" s="246"/>
      <c r="Q4" s="246"/>
      <c r="R4" s="246"/>
      <c r="S4" s="246"/>
      <c r="T4" s="247"/>
    </row>
    <row r="5" spans="1:24" ht="15" customHeight="1">
      <c r="A5" s="24"/>
      <c r="B5" s="24" t="s">
        <v>3</v>
      </c>
      <c r="C5" s="32" t="s">
        <v>4</v>
      </c>
      <c r="D5" s="24"/>
      <c r="E5" s="24"/>
      <c r="F5" s="24" t="s">
        <v>5</v>
      </c>
      <c r="G5" s="24"/>
      <c r="H5" s="24"/>
      <c r="I5" s="24"/>
      <c r="J5" s="80" t="s">
        <v>59</v>
      </c>
      <c r="K5" s="81"/>
      <c r="L5" s="80"/>
      <c r="M5" s="95"/>
      <c r="N5" s="234" t="s">
        <v>72</v>
      </c>
      <c r="O5" s="234"/>
      <c r="P5" s="234"/>
      <c r="Q5" s="234"/>
      <c r="R5" s="234"/>
      <c r="S5" s="234"/>
      <c r="T5" s="234"/>
    </row>
    <row r="6" spans="1:24" ht="9" customHeight="1" thickBot="1">
      <c r="A6" s="24"/>
      <c r="B6" s="24"/>
      <c r="C6" s="32"/>
      <c r="D6" s="24"/>
      <c r="E6" s="24"/>
      <c r="F6" s="24"/>
      <c r="G6" s="24"/>
      <c r="H6" s="24"/>
      <c r="I6" s="24"/>
      <c r="J6" s="80"/>
      <c r="K6" s="81"/>
      <c r="L6" s="80"/>
      <c r="M6" s="95"/>
      <c r="N6" s="88"/>
      <c r="O6" s="80"/>
      <c r="P6" s="80"/>
      <c r="Q6" s="80"/>
      <c r="R6" s="80"/>
      <c r="S6" s="80"/>
      <c r="T6" s="80"/>
    </row>
    <row r="7" spans="1:24" ht="18" customHeight="1" thickTop="1">
      <c r="A7" s="24"/>
      <c r="B7" s="259"/>
      <c r="C7" s="259"/>
      <c r="D7" s="259"/>
      <c r="E7" s="24"/>
      <c r="F7" s="259"/>
      <c r="G7" s="259"/>
      <c r="H7" s="24"/>
      <c r="I7" s="24"/>
      <c r="J7" s="24"/>
      <c r="K7" s="34" t="s">
        <v>6</v>
      </c>
      <c r="L7" s="248"/>
      <c r="M7" s="248"/>
      <c r="N7" s="248"/>
      <c r="O7" s="248"/>
      <c r="P7" s="248"/>
      <c r="Q7" s="248"/>
      <c r="R7" s="248"/>
      <c r="S7" s="248"/>
      <c r="T7" s="249"/>
    </row>
    <row r="8" spans="1:24" ht="18" customHeight="1" thickBot="1">
      <c r="A8" s="24"/>
      <c r="B8" s="260"/>
      <c r="C8" s="260"/>
      <c r="D8" s="260"/>
      <c r="E8" s="24"/>
      <c r="F8" s="260"/>
      <c r="G8" s="260"/>
      <c r="H8" s="76"/>
      <c r="I8" s="76"/>
      <c r="J8" s="76"/>
      <c r="K8" s="265" t="s">
        <v>57</v>
      </c>
      <c r="L8" s="266"/>
      <c r="M8" s="267"/>
      <c r="N8" s="267"/>
      <c r="O8" s="267"/>
      <c r="P8" s="267"/>
      <c r="Q8" s="267"/>
      <c r="R8" s="267"/>
      <c r="S8" s="267"/>
      <c r="T8" s="268"/>
    </row>
    <row r="9" spans="1:24" ht="18" customHeight="1" thickTop="1">
      <c r="A9" s="24"/>
      <c r="B9" s="37" t="s">
        <v>8</v>
      </c>
      <c r="C9" s="24"/>
      <c r="D9" s="24"/>
      <c r="E9" s="24"/>
      <c r="F9" s="24"/>
      <c r="G9" s="24"/>
      <c r="H9" s="76"/>
      <c r="I9" s="76"/>
      <c r="J9" s="76"/>
      <c r="K9" s="265"/>
      <c r="L9" s="267"/>
      <c r="M9" s="267"/>
      <c r="N9" s="267"/>
      <c r="O9" s="267"/>
      <c r="P9" s="267"/>
      <c r="Q9" s="267"/>
      <c r="R9" s="267"/>
      <c r="S9" s="267"/>
      <c r="T9" s="268"/>
    </row>
    <row r="10" spans="1:24" ht="17.25" customHeight="1">
      <c r="A10" s="24"/>
      <c r="B10" s="24" t="s">
        <v>9</v>
      </c>
      <c r="C10" s="24"/>
      <c r="D10" s="24"/>
      <c r="E10" s="24"/>
      <c r="F10" s="24"/>
      <c r="G10" s="24"/>
      <c r="H10" s="24"/>
      <c r="I10" s="24"/>
      <c r="J10" s="24"/>
      <c r="K10" s="35" t="s">
        <v>7</v>
      </c>
      <c r="L10" s="269"/>
      <c r="M10" s="269"/>
      <c r="N10" s="269"/>
      <c r="O10" s="269"/>
      <c r="P10" s="269"/>
      <c r="Q10" s="269"/>
      <c r="R10" s="269"/>
      <c r="S10" s="269"/>
      <c r="T10" s="270"/>
    </row>
    <row r="11" spans="1:24" ht="12" customHeight="1">
      <c r="A11" s="24"/>
      <c r="B11" s="24"/>
      <c r="C11" s="39" t="s">
        <v>34</v>
      </c>
      <c r="D11" s="40"/>
      <c r="E11" s="40"/>
      <c r="F11" s="41" t="s">
        <v>35</v>
      </c>
      <c r="G11" s="42"/>
      <c r="H11" s="24"/>
      <c r="I11" s="24"/>
      <c r="J11" s="24"/>
      <c r="K11" s="265" t="s">
        <v>24</v>
      </c>
      <c r="L11" s="271"/>
      <c r="M11" s="271"/>
      <c r="N11" s="271"/>
      <c r="O11" s="271"/>
      <c r="P11" s="271"/>
      <c r="Q11" s="271"/>
      <c r="R11" s="271"/>
      <c r="S11" s="271"/>
      <c r="T11" s="272"/>
    </row>
    <row r="12" spans="1:24" ht="18" customHeight="1">
      <c r="A12" s="24"/>
      <c r="B12" s="24"/>
      <c r="C12" s="46" t="s">
        <v>11</v>
      </c>
      <c r="D12" s="47"/>
      <c r="E12" s="47"/>
      <c r="F12" s="48" t="s">
        <v>36</v>
      </c>
      <c r="G12" s="49"/>
      <c r="H12" s="24"/>
      <c r="I12" s="24"/>
      <c r="J12" s="24"/>
      <c r="K12" s="265"/>
      <c r="L12" s="271"/>
      <c r="M12" s="271"/>
      <c r="N12" s="271"/>
      <c r="O12" s="271"/>
      <c r="P12" s="271"/>
      <c r="Q12" s="271"/>
      <c r="R12" s="271"/>
      <c r="S12" s="271"/>
      <c r="T12" s="272"/>
      <c r="X12" s="25"/>
    </row>
    <row r="13" spans="1:24" ht="15" customHeight="1">
      <c r="A13" s="24"/>
      <c r="B13" s="80" t="s">
        <v>87</v>
      </c>
      <c r="C13" s="24"/>
      <c r="D13" s="24"/>
      <c r="E13" s="24"/>
      <c r="F13" s="24"/>
      <c r="G13" s="24"/>
      <c r="H13" s="28"/>
      <c r="I13" s="28"/>
      <c r="J13" s="28"/>
      <c r="K13" s="36"/>
      <c r="L13" s="43" t="s">
        <v>10</v>
      </c>
      <c r="M13" s="230"/>
      <c r="N13" s="230"/>
      <c r="O13" s="44" t="s">
        <v>23</v>
      </c>
      <c r="P13" s="45"/>
      <c r="Q13" s="44" t="s">
        <v>23</v>
      </c>
      <c r="R13" s="231"/>
      <c r="S13" s="231"/>
      <c r="T13" s="38"/>
    </row>
    <row r="14" spans="1:24" ht="15" thickBot="1">
      <c r="A14" s="24"/>
      <c r="B14" s="24" t="s">
        <v>12</v>
      </c>
      <c r="C14" s="24"/>
      <c r="D14" s="24"/>
      <c r="E14" s="24"/>
      <c r="F14" s="24"/>
      <c r="G14" s="24"/>
      <c r="H14" s="28"/>
      <c r="I14" s="28"/>
      <c r="J14" s="28"/>
      <c r="K14" s="50"/>
      <c r="L14" s="51" t="s">
        <v>40</v>
      </c>
      <c r="M14" s="232"/>
      <c r="N14" s="232"/>
      <c r="O14" s="52" t="s">
        <v>23</v>
      </c>
      <c r="P14" s="53"/>
      <c r="Q14" s="52" t="s">
        <v>23</v>
      </c>
      <c r="R14" s="233"/>
      <c r="S14" s="233"/>
      <c r="T14" s="54"/>
    </row>
    <row r="15" spans="1:24" ht="14.25" thickTop="1">
      <c r="A15" s="24"/>
      <c r="B15" s="24" t="s">
        <v>48</v>
      </c>
      <c r="C15" s="24"/>
      <c r="D15" s="24"/>
      <c r="E15" s="24"/>
      <c r="F15" s="24"/>
      <c r="G15" s="24"/>
      <c r="H15" s="24"/>
      <c r="I15" s="24"/>
      <c r="J15" s="24"/>
      <c r="K15" s="107" t="s">
        <v>77</v>
      </c>
      <c r="L15" s="24"/>
      <c r="M15" s="24"/>
      <c r="N15" s="24"/>
      <c r="O15" s="24"/>
      <c r="P15" s="24"/>
      <c r="Q15" s="55"/>
      <c r="R15" s="24"/>
      <c r="S15" s="24"/>
      <c r="T15" s="24"/>
      <c r="U15" s="31"/>
    </row>
    <row r="16" spans="1:24" ht="16.5">
      <c r="A16" s="24"/>
      <c r="B16" s="93" t="s">
        <v>68</v>
      </c>
      <c r="C16" s="83"/>
      <c r="D16" s="83"/>
      <c r="E16" s="83"/>
      <c r="F16" s="83"/>
      <c r="G16" s="83"/>
      <c r="H16" s="257" t="s">
        <v>55</v>
      </c>
      <c r="I16" s="257"/>
      <c r="J16" s="257"/>
      <c r="K16" s="24"/>
      <c r="L16" s="94"/>
      <c r="M16" s="24"/>
      <c r="N16" s="24"/>
      <c r="O16" s="24"/>
      <c r="P16" s="24"/>
      <c r="Q16" s="24"/>
      <c r="R16" s="24"/>
      <c r="S16" s="24"/>
      <c r="T16" s="24"/>
      <c r="U16" s="31"/>
    </row>
    <row r="17" spans="1:26" ht="7.5" customHeight="1" thickBot="1">
      <c r="A17" s="24"/>
      <c r="B17" s="33"/>
      <c r="C17" s="24"/>
      <c r="D17" s="24"/>
      <c r="E17" s="24"/>
      <c r="F17" s="24"/>
      <c r="G17" s="24"/>
      <c r="H17" s="258"/>
      <c r="I17" s="258"/>
      <c r="J17" s="258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31"/>
    </row>
    <row r="18" spans="1:26" ht="18" customHeight="1" thickTop="1" thickBot="1">
      <c r="A18" s="24"/>
      <c r="B18" s="261" t="s">
        <v>13</v>
      </c>
      <c r="C18" s="263" t="s">
        <v>14</v>
      </c>
      <c r="D18" s="226" t="s">
        <v>15</v>
      </c>
      <c r="E18" s="228" t="s">
        <v>86</v>
      </c>
      <c r="F18" s="89" t="s">
        <v>16</v>
      </c>
      <c r="G18" s="90" t="s">
        <v>17</v>
      </c>
      <c r="H18" s="250" t="s">
        <v>42</v>
      </c>
      <c r="I18" s="251"/>
      <c r="J18" s="251"/>
      <c r="K18" s="254" t="s">
        <v>18</v>
      </c>
      <c r="L18" s="255"/>
      <c r="M18" s="160" t="s">
        <v>60</v>
      </c>
      <c r="N18" s="160"/>
      <c r="O18" s="160"/>
      <c r="P18" s="160"/>
      <c r="Q18" s="160"/>
      <c r="R18" s="160"/>
      <c r="S18" s="160"/>
      <c r="T18" s="163"/>
      <c r="U18" s="56"/>
      <c r="V18" s="57"/>
    </row>
    <row r="19" spans="1:26" ht="18" customHeight="1" thickBot="1">
      <c r="A19" s="24"/>
      <c r="B19" s="262"/>
      <c r="C19" s="264"/>
      <c r="D19" s="227"/>
      <c r="E19" s="229"/>
      <c r="F19" s="91" t="s">
        <v>19</v>
      </c>
      <c r="G19" s="92" t="s">
        <v>19</v>
      </c>
      <c r="H19" s="252"/>
      <c r="I19" s="253"/>
      <c r="J19" s="253"/>
      <c r="K19" s="216" t="s">
        <v>65</v>
      </c>
      <c r="L19" s="217"/>
      <c r="M19" s="159" t="s">
        <v>62</v>
      </c>
      <c r="N19" s="160"/>
      <c r="O19" s="161"/>
      <c r="P19" s="162" t="s">
        <v>63</v>
      </c>
      <c r="Q19" s="160"/>
      <c r="R19" s="160"/>
      <c r="S19" s="160"/>
      <c r="T19" s="163"/>
      <c r="U19" s="56"/>
      <c r="V19" s="69" t="s">
        <v>70</v>
      </c>
      <c r="W19" s="223" t="s">
        <v>46</v>
      </c>
      <c r="X19" s="224"/>
      <c r="Y19" s="225"/>
    </row>
    <row r="20" spans="1:26" ht="26.25" customHeight="1">
      <c r="A20" s="24"/>
      <c r="B20" s="20"/>
      <c r="C20" s="77"/>
      <c r="D20" s="97"/>
      <c r="E20" s="110"/>
      <c r="F20" s="58"/>
      <c r="G20" s="59"/>
      <c r="H20" s="218"/>
      <c r="I20" s="219"/>
      <c r="J20" s="220"/>
      <c r="K20" s="221"/>
      <c r="L20" s="222"/>
      <c r="M20" s="167" t="str">
        <f>IF($K20="","",IF(AND($H20="",$K20&gt;0),"税率入力",IF(AND($H20="　",$K20&gt;0),"税率入力",ROUNDDOWN($K20*$V20,0))))</f>
        <v/>
      </c>
      <c r="N20" s="168"/>
      <c r="O20" s="169"/>
      <c r="P20" s="183" t="str">
        <f>IF(M20="","",K20+M20)</f>
        <v/>
      </c>
      <c r="Q20" s="168"/>
      <c r="R20" s="168"/>
      <c r="S20" s="168"/>
      <c r="T20" s="184"/>
      <c r="U20" s="31"/>
      <c r="V20" s="70">
        <f>IF(H20=10%,0.1,IF(OR(H20="8%(軽減)",H20="8%(旧税)"),0.08,0))</f>
        <v>0</v>
      </c>
      <c r="W20" s="102" t="s">
        <v>75</v>
      </c>
      <c r="X20" s="103" t="str">
        <f>IF(COUNTIF($H$20:$J$24,W20)=0,"",COUNTIF($H$20:$J$24,W20))</f>
        <v/>
      </c>
      <c r="Y20" s="104">
        <v>0.1</v>
      </c>
    </row>
    <row r="21" spans="1:26" ht="26.25" customHeight="1">
      <c r="A21" s="24"/>
      <c r="B21" s="15"/>
      <c r="C21" s="16"/>
      <c r="D21" s="96"/>
      <c r="E21" s="111"/>
      <c r="F21" s="60"/>
      <c r="G21" s="61"/>
      <c r="H21" s="211"/>
      <c r="I21" s="212"/>
      <c r="J21" s="213"/>
      <c r="K21" s="209"/>
      <c r="L21" s="210"/>
      <c r="M21" s="170" t="str">
        <f>IF($K21="","",IF(AND($H21="",$K21&gt;0),"税率入力",IF(AND($H21="　",$K21&gt;0),"税率入力",ROUNDDOWN($K21*$V21,0))))</f>
        <v/>
      </c>
      <c r="N21" s="157"/>
      <c r="O21" s="171"/>
      <c r="P21" s="185" t="str">
        <f t="shared" ref="P21:P23" si="0">IF(M21="","",K21+M21)</f>
        <v/>
      </c>
      <c r="Q21" s="186"/>
      <c r="R21" s="186"/>
      <c r="S21" s="186"/>
      <c r="T21" s="187"/>
      <c r="U21" s="31"/>
      <c r="V21" s="70">
        <f>IF(H21=10%,0.1,IF(OR(H21="8%(軽減)",H21="8%(旧税)"),0.08,0))</f>
        <v>0</v>
      </c>
      <c r="W21" s="100" t="s">
        <v>44</v>
      </c>
      <c r="X21" s="72" t="str">
        <f>IF(COUNTIF($H$20:$J$24,W21)=0,"",COUNTIF($H$20:$J$24,W21))</f>
        <v/>
      </c>
      <c r="Y21" s="105">
        <v>0.08</v>
      </c>
    </row>
    <row r="22" spans="1:26" ht="26.25" customHeight="1">
      <c r="A22" s="24"/>
      <c r="B22" s="17"/>
      <c r="C22" s="16"/>
      <c r="D22" s="96"/>
      <c r="E22" s="111"/>
      <c r="F22" s="62"/>
      <c r="G22" s="63"/>
      <c r="H22" s="211"/>
      <c r="I22" s="212"/>
      <c r="J22" s="213"/>
      <c r="K22" s="209"/>
      <c r="L22" s="210"/>
      <c r="M22" s="170" t="str">
        <f>IF($K22="","",IF(AND($H22="",$K22&gt;0),"税率入力",IF(AND($H22="　",$K22&gt;0),"税率入力",ROUNDDOWN($K22*$V22,0))))</f>
        <v/>
      </c>
      <c r="N22" s="157"/>
      <c r="O22" s="171"/>
      <c r="P22" s="153" t="str">
        <f t="shared" si="0"/>
        <v/>
      </c>
      <c r="Q22" s="154"/>
      <c r="R22" s="154"/>
      <c r="S22" s="154"/>
      <c r="T22" s="155"/>
      <c r="U22" s="31"/>
      <c r="V22" s="70">
        <f>IF(H22=10%,0.1,IF(OR(H22="8%(軽減)",H22="8%(旧税)"),0.08,0))</f>
        <v>0</v>
      </c>
      <c r="W22" s="100" t="s">
        <v>43</v>
      </c>
      <c r="X22" s="72" t="str">
        <f>IF(COUNTIF($H$20:$J$24,W22)=0,"",COUNTIF($H$20:$J$24,W22))</f>
        <v/>
      </c>
      <c r="Y22" s="105">
        <v>0.08</v>
      </c>
    </row>
    <row r="23" spans="1:26" ht="26.25" customHeight="1">
      <c r="A23" s="24"/>
      <c r="B23" s="15"/>
      <c r="C23" s="85"/>
      <c r="D23" s="86"/>
      <c r="E23" s="112"/>
      <c r="F23" s="87"/>
      <c r="G23" s="61"/>
      <c r="H23" s="211" t="s">
        <v>56</v>
      </c>
      <c r="I23" s="212"/>
      <c r="J23" s="213"/>
      <c r="K23" s="209"/>
      <c r="L23" s="210"/>
      <c r="M23" s="170" t="str">
        <f t="shared" ref="M23" si="1">IF($K23="","",IF(AND($H23="",$K23&gt;0),"税率入力",IF(AND($H23="　",$K23&gt;0),"税率入力",ROUNDDOWN($K23*$V23,0))))</f>
        <v/>
      </c>
      <c r="N23" s="157"/>
      <c r="O23" s="171"/>
      <c r="P23" s="156" t="str">
        <f t="shared" si="0"/>
        <v/>
      </c>
      <c r="Q23" s="157"/>
      <c r="R23" s="157"/>
      <c r="S23" s="157"/>
      <c r="T23" s="158"/>
      <c r="U23" s="31"/>
      <c r="V23" s="70">
        <f>IF(H23=10%,0.1,IF(OR(H23="8%(軽減)",H23="8%(旧税)"),0.08,0))</f>
        <v>0</v>
      </c>
      <c r="W23" s="100" t="s">
        <v>45</v>
      </c>
      <c r="X23" s="72" t="str">
        <f>IF(COUNTIF($H$20:$J$24,W23)=0,"",COUNTIF($H$20:$J$24,W23))</f>
        <v/>
      </c>
      <c r="Y23" s="105">
        <v>0</v>
      </c>
    </row>
    <row r="24" spans="1:26" ht="23.25" customHeight="1" thickBot="1">
      <c r="A24" s="24"/>
      <c r="B24" s="179" t="s">
        <v>84</v>
      </c>
      <c r="C24" s="180"/>
      <c r="D24" s="180"/>
      <c r="E24" s="180"/>
      <c r="F24" s="180"/>
      <c r="G24" s="180"/>
      <c r="H24" s="180"/>
      <c r="I24" s="180"/>
      <c r="J24" s="181"/>
      <c r="K24" s="214">
        <f>SUM(K20:L23)</f>
        <v>0</v>
      </c>
      <c r="L24" s="215"/>
      <c r="M24" s="172">
        <f>SUM(M20:O23)</f>
        <v>0</v>
      </c>
      <c r="N24" s="165"/>
      <c r="O24" s="173"/>
      <c r="P24" s="164">
        <f>SUM(P20:T23)</f>
        <v>0</v>
      </c>
      <c r="Q24" s="165"/>
      <c r="R24" s="165"/>
      <c r="S24" s="165"/>
      <c r="T24" s="166"/>
      <c r="U24" s="31"/>
      <c r="V24" s="71"/>
      <c r="W24" s="101" t="s">
        <v>20</v>
      </c>
      <c r="X24" s="73">
        <f>COUNT(X20:X23)</f>
        <v>0</v>
      </c>
      <c r="Y24" s="106"/>
    </row>
    <row r="25" spans="1:26" ht="21.75" customHeight="1" thickBot="1">
      <c r="A25" s="24"/>
      <c r="B25" s="176" t="s">
        <v>71</v>
      </c>
      <c r="C25" s="177"/>
      <c r="D25" s="177"/>
      <c r="E25" s="177"/>
      <c r="F25" s="177"/>
      <c r="G25" s="177"/>
      <c r="H25" s="177"/>
      <c r="I25" s="177"/>
      <c r="J25" s="178"/>
      <c r="K25" s="174" t="s">
        <v>66</v>
      </c>
      <c r="L25" s="175"/>
      <c r="M25" s="126" t="s">
        <v>64</v>
      </c>
      <c r="N25" s="127"/>
      <c r="O25" s="128"/>
      <c r="P25" s="133" t="s">
        <v>67</v>
      </c>
      <c r="Q25" s="127"/>
      <c r="R25" s="127"/>
      <c r="S25" s="127"/>
      <c r="T25" s="134"/>
      <c r="U25" s="66"/>
      <c r="V25" s="108" t="s">
        <v>76</v>
      </c>
    </row>
    <row r="26" spans="1:26" ht="23.25" customHeight="1" thickTop="1" thickBot="1">
      <c r="A26" s="24"/>
      <c r="B26" s="18"/>
      <c r="C26" s="19"/>
      <c r="D26" s="197" t="str">
        <f>IF(H26="","",CONCATENATE(H26," 対象"))</f>
        <v/>
      </c>
      <c r="E26" s="198"/>
      <c r="F26" s="64"/>
      <c r="G26" s="65"/>
      <c r="H26" s="199" t="str">
        <f>IF(COUNTIF($H$20:$J$24,"10%")&gt;=1,"10%",IF(COUNTIF($H$20:$J$24,"8%(旧税)")&gt;=1,"8%(旧税)",IF(COUNTIF($H$20:$J$24,"8%(軽減)")&gt;=1,"8%(軽減)",IF(COUNTIF($H$20:$J$24,"不/非課税")&gt;=1,"不/非課税",""))))</f>
        <v/>
      </c>
      <c r="I26" s="200"/>
      <c r="J26" s="201"/>
      <c r="K26" s="202" t="str">
        <f>IF(H26="","",SUMIF($H$20:$L$24,H26,K$20:L$24))</f>
        <v/>
      </c>
      <c r="L26" s="203"/>
      <c r="M26" s="138" t="str">
        <f t="shared" ref="M26:M27" si="2">IF(H26="","",IF(H26="不/非課税",0,IF(AND(H26="10%",$V$27="切捨て"),ROUNDDOWN(K26*0.1,0),IF(AND(H26="10%",$V$27="切上げ"),ROUNDUP(K26*0.1,0),IF(AND(H26="10%",$V$27="四捨五入"),ROUND(K26*0.1,0),IF(AND(H26="8%(軽減)",$V$27="切捨て"),ROUNDDOWN(K26*0.08,0),IF(AND(H26="8%(軽減)",$V$27="切上げ"),ROUNDUP(K26*0.08,0),IF(AND(H26="8%(軽減)",$V$27="四捨五入"),ROUND(K26*0.08,0),IF(AND(H26="8%(旧税)",$V$27="切捨て"),ROUND(K26*0.08,0),IF(AND(H26="8%(旧税)",$V$27="切上げ"),ROUND(K26*0.08,0),IF(AND(H26="8%(旧税)",$V$27="四捨五入"),ROUND(K26*0.08,0),0)))))))))))</f>
        <v/>
      </c>
      <c r="N26" s="139"/>
      <c r="O26" s="140"/>
      <c r="P26" s="135" t="str">
        <f>IF(K26="","",K26+M26)</f>
        <v/>
      </c>
      <c r="Q26" s="136"/>
      <c r="R26" s="136"/>
      <c r="S26" s="136"/>
      <c r="T26" s="137"/>
      <c r="U26" s="66"/>
      <c r="V26" s="121" t="s">
        <v>101</v>
      </c>
      <c r="W26" s="123" t="s">
        <v>103</v>
      </c>
      <c r="X26" s="99"/>
      <c r="Z26" s="26"/>
    </row>
    <row r="27" spans="1:26" ht="23.25" customHeight="1" thickTop="1">
      <c r="A27" s="24"/>
      <c r="B27" s="20"/>
      <c r="C27" s="21"/>
      <c r="D27" s="204" t="str">
        <f t="shared" ref="D27:D28" si="3">IF(H27="","",CONCATENATE(H27," 対象"))</f>
        <v/>
      </c>
      <c r="E27" s="205"/>
      <c r="F27" s="64"/>
      <c r="G27" s="65"/>
      <c r="H27" s="206" t="str">
        <f>IF(AND(NOT(H26="10%"),COUNTIF($H$20:$J$24,"10%")&gt;=1),"10%",IF(AND(NOT(H26="8%(旧税)"),COUNTIF($H$20:$J$24,"8%(旧税)")&gt;=1),"8%(旧税)",IF(AND(NOT(H26="8%(軽減)"),COUNTIF($H$20:$J$24,"8%(軽減)")&gt;=1),"8%(軽減)",IF(AND(NOT(H26="不/非課税"),COUNTIF($H$20:$J$24,"不/非課税")&gt;=1),"不/非課税",""))))</f>
        <v/>
      </c>
      <c r="I27" s="207"/>
      <c r="J27" s="208"/>
      <c r="K27" s="202" t="str">
        <f>IF(H27="","",SUMIF($H$20:$L$24,H27,K$20:L$24))</f>
        <v/>
      </c>
      <c r="L27" s="203"/>
      <c r="M27" s="141" t="str">
        <f t="shared" si="2"/>
        <v/>
      </c>
      <c r="N27" s="142"/>
      <c r="O27" s="143"/>
      <c r="P27" s="147" t="str">
        <f t="shared" ref="P27" si="4">IF(K27="","",K27+M27)</f>
        <v/>
      </c>
      <c r="Q27" s="148"/>
      <c r="R27" s="148"/>
      <c r="S27" s="148"/>
      <c r="T27" s="149"/>
      <c r="U27" s="31"/>
      <c r="V27" s="125" t="s">
        <v>102</v>
      </c>
      <c r="W27" s="25" t="s">
        <v>104</v>
      </c>
      <c r="X27" s="25"/>
      <c r="Y27" s="25"/>
    </row>
    <row r="28" spans="1:26" ht="24.75" customHeight="1" thickBot="1">
      <c r="A28" s="24"/>
      <c r="B28" s="22"/>
      <c r="C28" s="23"/>
      <c r="D28" s="188" t="str">
        <f t="shared" si="3"/>
        <v/>
      </c>
      <c r="E28" s="189"/>
      <c r="F28" s="67"/>
      <c r="G28" s="68"/>
      <c r="H28" s="190" t="str">
        <f>IF(AND(NOT(COUNTIF(H26:H27,"10%")&gt;=1),COUNTIF($H$20:$J$24,"10%")&gt;=1),"10%",IF(AND(NOT(COUNTIF(H26:H27,"8%(旧税)")&gt;=1),COUNTIF($H$20:$J$24,"8%(旧税)")&gt;=1),"8%(旧税)",IF(AND(NOT(COUNTIF(H26:H27,"8%(軽減)")&gt;=1),COUNTIF($H$20:$J$24,"8%(軽減)")&gt;=1),"8%(軽減)",IF(AND(NOT(COUNTIF(H26:H27,"不/非課税")&gt;=1),COUNTIF($H$20:$J$24,"不/非課税")&gt;=1),"不/非課税",""))))</f>
        <v/>
      </c>
      <c r="I28" s="191"/>
      <c r="J28" s="192"/>
      <c r="K28" s="193" t="str">
        <f>IF(H28="","",SUMIF($H$20:$L$24,H28,K$20:L$24))</f>
        <v/>
      </c>
      <c r="L28" s="194"/>
      <c r="M28" s="144" t="str">
        <f>IF(H28="","",IF(H28="不/非課税",0,IF(AND(H28="10%",$V$27="切捨て"),ROUNDDOWN(K28*0.1,0),IF(AND(H28="10%",$V$27="切上げ"),ROUNDUP(K28*0.1,0),IF(AND(H28="10%",$V$27="四捨五入"),ROUND(K28*0.1,0),IF(AND(H28="8%(軽減)",$V$27="切捨て"),ROUNDDOWN(K28*0.08,0),IF(AND(H28="8%(軽減)",$V$27="切上げ"),ROUNDUP(K28*0.08,0),IF(AND(H28="8%(軽減)",$V$27="四捨五入"),ROUND(K28*0.08,0),IF(AND(H28="8%(旧税)",$V$27="切捨て"),ROUND(K28*0.08,0),IF(AND(H28="8%(旧税)",$V$27="切上げ"),ROUND(K28*0.08,0),IF(AND(H28="8%(旧税)",$V$27="四捨五入"),ROUND(K28*0.08,0),0)))))))))))</f>
        <v/>
      </c>
      <c r="N28" s="145"/>
      <c r="O28" s="146"/>
      <c r="P28" s="150" t="str">
        <f>IF(K28="","",K28+M28)</f>
        <v/>
      </c>
      <c r="Q28" s="151"/>
      <c r="R28" s="151"/>
      <c r="S28" s="151"/>
      <c r="T28" s="152"/>
      <c r="U28" s="31"/>
      <c r="W28" s="25"/>
      <c r="X28" s="25"/>
      <c r="Y28" s="25"/>
    </row>
    <row r="29" spans="1:26" ht="20.25" customHeight="1" thickBot="1">
      <c r="A29" s="24"/>
      <c r="B29" s="174" t="s">
        <v>85</v>
      </c>
      <c r="C29" s="256"/>
      <c r="D29" s="256"/>
      <c r="E29" s="256"/>
      <c r="F29" s="256"/>
      <c r="G29" s="256"/>
      <c r="H29" s="256"/>
      <c r="I29" s="256"/>
      <c r="J29" s="175"/>
      <c r="K29" s="195">
        <f>IF($X$24=4,"税率エラー",IF(K24=SUM(K26:K28),SUM(K26:K28),"合計エラー"))</f>
        <v>0</v>
      </c>
      <c r="L29" s="196"/>
      <c r="M29" s="129">
        <f>IF($X$24=4,"税率エラー",SUM(M26:M28))</f>
        <v>0</v>
      </c>
      <c r="N29" s="130"/>
      <c r="O29" s="130"/>
      <c r="P29" s="129">
        <f>IF($X$24=4,"税率error",SUM(P26:T28))</f>
        <v>0</v>
      </c>
      <c r="Q29" s="130"/>
      <c r="R29" s="130"/>
      <c r="S29" s="130"/>
      <c r="T29" s="131"/>
      <c r="U29" s="31"/>
      <c r="W29" s="25"/>
      <c r="X29" s="25"/>
      <c r="Y29" s="25"/>
    </row>
    <row r="30" spans="1:26" ht="15" customHeight="1">
      <c r="A30" s="24"/>
      <c r="B30" s="37" t="s">
        <v>21</v>
      </c>
      <c r="C30" s="24"/>
      <c r="D30" s="24"/>
      <c r="E30" s="24"/>
      <c r="F30" s="24"/>
      <c r="G30" s="24"/>
      <c r="H30" s="83"/>
      <c r="I30" s="82"/>
      <c r="J30" s="82"/>
      <c r="K30" s="182" t="s">
        <v>61</v>
      </c>
      <c r="L30" s="182"/>
      <c r="M30" s="132" t="str">
        <f>IF(M24=M29,"",M29-M24)</f>
        <v/>
      </c>
      <c r="N30" s="132"/>
      <c r="O30" s="132"/>
      <c r="P30" s="132" t="str">
        <f>IF(P24=P29,"",P29-P24)</f>
        <v/>
      </c>
      <c r="Q30" s="132"/>
      <c r="R30" s="132"/>
      <c r="S30" s="132"/>
      <c r="T30" s="132"/>
      <c r="U30" s="78"/>
      <c r="V30" s="124"/>
      <c r="W30" s="124"/>
      <c r="X30" s="99"/>
      <c r="Y30" s="99"/>
      <c r="Z30" s="99"/>
    </row>
    <row r="31" spans="1:26" ht="15" customHeight="1">
      <c r="A31" s="24"/>
      <c r="B31" s="75" t="s">
        <v>94</v>
      </c>
      <c r="C31" s="24"/>
      <c r="D31" s="24"/>
      <c r="E31" s="24"/>
      <c r="F31" s="24"/>
      <c r="G31" s="24"/>
      <c r="H31" s="83"/>
      <c r="I31" s="83"/>
      <c r="J31" s="83"/>
      <c r="K31" s="24"/>
      <c r="L31" s="24"/>
      <c r="M31" s="24"/>
      <c r="N31" s="24"/>
      <c r="O31" s="24"/>
      <c r="P31" s="24" t="str">
        <f>IF(V27="切上げ","①",IF(V27="四捨五入","②",""))</f>
        <v/>
      </c>
      <c r="Q31" s="24"/>
      <c r="R31" s="291" t="s">
        <v>105</v>
      </c>
      <c r="S31" s="291"/>
      <c r="T31" s="291"/>
      <c r="U31" s="31"/>
    </row>
    <row r="32" spans="1:26" ht="16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4" spans="6:6">
      <c r="F34" s="113"/>
    </row>
  </sheetData>
  <dataConsolidate/>
  <mergeCells count="78">
    <mergeCell ref="R31:T31"/>
    <mergeCell ref="L7:T7"/>
    <mergeCell ref="H18:J19"/>
    <mergeCell ref="K18:L18"/>
    <mergeCell ref="B29:J29"/>
    <mergeCell ref="H16:J17"/>
    <mergeCell ref="H23:J23"/>
    <mergeCell ref="B7:D8"/>
    <mergeCell ref="F7:G8"/>
    <mergeCell ref="B18:B19"/>
    <mergeCell ref="C18:C19"/>
    <mergeCell ref="H21:J21"/>
    <mergeCell ref="K8:K9"/>
    <mergeCell ref="L8:T9"/>
    <mergeCell ref="L10:T10"/>
    <mergeCell ref="K11:K12"/>
    <mergeCell ref="L11:T12"/>
    <mergeCell ref="N5:T5"/>
    <mergeCell ref="L1:M1"/>
    <mergeCell ref="N1:T1"/>
    <mergeCell ref="J3:L3"/>
    <mergeCell ref="M3:T3"/>
    <mergeCell ref="J4:L4"/>
    <mergeCell ref="N4:T4"/>
    <mergeCell ref="W19:Y19"/>
    <mergeCell ref="D18:D19"/>
    <mergeCell ref="E18:E19"/>
    <mergeCell ref="M13:N13"/>
    <mergeCell ref="R13:S13"/>
    <mergeCell ref="M14:N14"/>
    <mergeCell ref="R14:S14"/>
    <mergeCell ref="M18:T18"/>
    <mergeCell ref="K21:L21"/>
    <mergeCell ref="H22:J22"/>
    <mergeCell ref="K22:L22"/>
    <mergeCell ref="K24:L24"/>
    <mergeCell ref="K19:L19"/>
    <mergeCell ref="H20:J20"/>
    <mergeCell ref="K20:L20"/>
    <mergeCell ref="K23:L23"/>
    <mergeCell ref="K25:L25"/>
    <mergeCell ref="B25:J25"/>
    <mergeCell ref="B24:J24"/>
    <mergeCell ref="K30:L30"/>
    <mergeCell ref="P20:T20"/>
    <mergeCell ref="P21:T21"/>
    <mergeCell ref="D28:E28"/>
    <mergeCell ref="H28:J28"/>
    <mergeCell ref="K28:L28"/>
    <mergeCell ref="K29:L29"/>
    <mergeCell ref="D26:E26"/>
    <mergeCell ref="H26:J26"/>
    <mergeCell ref="K26:L26"/>
    <mergeCell ref="D27:E27"/>
    <mergeCell ref="H27:J27"/>
    <mergeCell ref="K27:L27"/>
    <mergeCell ref="P22:T22"/>
    <mergeCell ref="P23:T23"/>
    <mergeCell ref="M19:O19"/>
    <mergeCell ref="P19:T19"/>
    <mergeCell ref="P24:T24"/>
    <mergeCell ref="M20:O20"/>
    <mergeCell ref="M21:O21"/>
    <mergeCell ref="M22:O22"/>
    <mergeCell ref="M23:O23"/>
    <mergeCell ref="M24:O24"/>
    <mergeCell ref="M25:O25"/>
    <mergeCell ref="P29:T29"/>
    <mergeCell ref="M29:O29"/>
    <mergeCell ref="P30:T30"/>
    <mergeCell ref="M30:O30"/>
    <mergeCell ref="P25:T25"/>
    <mergeCell ref="P26:T26"/>
    <mergeCell ref="M26:O26"/>
    <mergeCell ref="M27:O27"/>
    <mergeCell ref="M28:O28"/>
    <mergeCell ref="P27:T27"/>
    <mergeCell ref="P28:T28"/>
  </mergeCells>
  <phoneticPr fontId="2"/>
  <dataValidations xWindow="520" yWindow="328" count="13">
    <dataValidation allowBlank="1" showInputMessage="1" showErrorMessage="1" promptTitle="自動計算" prompt="税込金額は、自動計算します。" sqref="P20:P24" xr:uid="{00000000-0002-0000-0000-000000000000}"/>
    <dataValidation errorStyle="warning" allowBlank="1" showInputMessage="1" showErrorMessage="1" errorTitle="消費税計算" error="消費税は、「税率(%)」を選択し、「(税抜金額)」を入力すると、自動計算されます。" promptTitle="消費税計算" prompt="消費税は、「税率(%)」を選択し、「(税抜金額)」を入力すると、自動計算されます。（端数調整が必要な場合は、上書きしてください）" sqref="M21:M24" xr:uid="{00000000-0002-0000-0000-000001000000}"/>
    <dataValidation allowBlank="1" showInputMessage="1" promptTitle="集計行" prompt="集計行は、青色部分の「税率(%)」を入力すると自動作成されます。" sqref="D27:D28 B26:D26 H26:H28" xr:uid="{00000000-0002-0000-0000-000002000000}"/>
    <dataValidation allowBlank="1" showInputMessage="1" showErrorMessage="1" promptTitle="集計行" prompt="集計行は、青色部分の「税率(%)」を入力すると自動作成されます。" sqref="P26:P28 K26:K28" xr:uid="{00000000-0002-0000-0000-000003000000}"/>
    <dataValidation type="list" errorStyle="warning" allowBlank="1" showInputMessage="1" showErrorMessage="1" errorTitle="税率選択" error="税率はセル右下のプルダウン[▽]より選択してください" promptTitle="税率選択" prompt="税率はセル右端のプルダウン「▽」より選択してください" sqref="I21:J22 H21:H23" xr:uid="{00000000-0002-0000-0000-000004000000}">
      <formula1>"　,10%,8%(軽減),8%(旧税),不/非課税"</formula1>
    </dataValidation>
    <dataValidation allowBlank="1" showInputMessage="1" showErrorMessage="1" promptTitle="集計行" prompt="(禁止)消費税は、上書き修正しないでください。_x000a_消費税は、適格請求書保存方式(インボイス)にしたがって、税率ごとの税抜金額に税率を乗じて算出しております。_x000a_明細と集計の消費税額の合計が一致しない場合は、集計の消費税額でお支払いするように調整いたします。" sqref="M26:O28" xr:uid="{00000000-0002-0000-0000-000005000000}"/>
    <dataValidation type="textLength" operator="equal" allowBlank="1" showInputMessage="1" showErrorMessage="1" errorTitle="登録番号" error="こちらには入力しないでください。" promptTitle="登録番号" prompt="こちらには入力しないでください_x000a__x000a__x000a__x000a__x000a_" sqref="M4" xr:uid="{00000000-0002-0000-0000-000006000000}">
      <formula1>1</formula1>
    </dataValidation>
    <dataValidation type="textLength" imeMode="disabled" operator="equal" allowBlank="1" showInputMessage="1" showErrorMessage="1" promptTitle="登録番号" prompt="適格請求書発行事業者の登録番号(13桁)を入力してください。_x000a_13桁以上の入力はできません。" sqref="N4:T4" xr:uid="{00000000-0002-0000-0000-000007000000}">
      <formula1>13</formula1>
    </dataValidation>
    <dataValidation type="textLength" operator="equal" allowBlank="1" showInputMessage="1" showErrorMessage="1" errorTitle="取引先コード" error="取引先コードは6桁で入力してください。" promptTitle="取引先コード" prompt="・弊社からご連絡いたしました取引先コード(6桁)を入力してください。_x000a_・新規の取引で、取引先コードがない場合は、弊社ホームページの「協力会社の皆様へ」内の「新規取引業者用ダウンロード」で手続きをご確認ください。_x000a_・取引先コードが存在するかわからない場合は、本社経理部までご連絡ください。電話0257-23-0660" sqref="M3:T3" xr:uid="{00000000-0002-0000-0000-000008000000}">
      <formula1>6</formula1>
    </dataValidation>
    <dataValidation imeMode="disabled" operator="equal" allowBlank="1" showInputMessage="1" errorTitle="郵便番号" error="郵便番号は7桁で入力してください。_x000a_ハイフン(－)は不要です。" promptTitle="郵便番号" prompt="郵便番号(7桁)を入力してください。_x000a_ハイフン(－)は不要です。" sqref="L7:T7" xr:uid="{00000000-0002-0000-0000-000009000000}"/>
    <dataValidation allowBlank="1" showInputMessage="1" showErrorMessage="1" promptTitle="消費税" prompt="ここでの消費税は、適格請求書で要求される消費税計算ではありません。適格請求書で求められる消費税は、集計で算出した消費税になります。詳細につきましては、別シートの説明でご確認ください。" sqref="M20:O20" xr:uid="{00000000-0002-0000-0000-00000A000000}"/>
    <dataValidation type="list" errorStyle="warning" allowBlank="1" showInputMessage="1" showErrorMessage="1" errorTitle="税率選択" error="税率はセル右下のプルダウン[▽]より選択してください" promptTitle="税率選択" prompt="税率はセル右端のプルダウン「▽」より選択してください。" sqref="H20:J20" xr:uid="{00000000-0002-0000-0000-00000B000000}">
      <formula1>"　,10%,8%(軽減),8%(旧税),不/非課税"</formula1>
    </dataValidation>
    <dataValidation type="list" allowBlank="1" showInputMessage="1" showErrorMessage="1" promptTitle="消費税の端数処理方法の選択" prompt="端数処理方法はセル右端のプルダウン「▽」より選択してください" sqref="V27" xr:uid="{00000000-0002-0000-0000-00000C000000}">
      <formula1>"切捨て,切上げ,四捨五入"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rowBreaks count="1" manualBreakCount="1">
    <brk id="31" max="16383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542925</xdr:colOff>
                    <xdr:row>3</xdr:row>
                    <xdr:rowOff>295275</xdr:rowOff>
                  </from>
                  <to>
                    <xdr:col>13</xdr:col>
                    <xdr:colOff>9525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3"/>
  <sheetViews>
    <sheetView workbookViewId="0"/>
  </sheetViews>
  <sheetFormatPr defaultRowHeight="13.5"/>
  <cols>
    <col min="1" max="1" width="94.75" customWidth="1"/>
  </cols>
  <sheetData>
    <row r="1" spans="1:1">
      <c r="A1" s="74">
        <v>45017</v>
      </c>
    </row>
    <row r="2" spans="1:1">
      <c r="A2" s="13" t="s">
        <v>37</v>
      </c>
    </row>
    <row r="3" spans="1:1" ht="14.25">
      <c r="A3" s="7" t="s">
        <v>80</v>
      </c>
    </row>
    <row r="4" spans="1:1" ht="14.25">
      <c r="A4" s="109" t="s">
        <v>81</v>
      </c>
    </row>
    <row r="5" spans="1:1">
      <c r="A5" s="5" t="s">
        <v>51</v>
      </c>
    </row>
    <row r="6" spans="1:1">
      <c r="A6" s="5" t="s">
        <v>52</v>
      </c>
    </row>
    <row r="8" spans="1:1" ht="14.25">
      <c r="A8" s="9" t="s">
        <v>26</v>
      </c>
    </row>
    <row r="9" spans="1:1" ht="13.5" customHeight="1">
      <c r="A9" s="12" t="s">
        <v>39</v>
      </c>
    </row>
    <row r="11" spans="1:1">
      <c r="A11" s="10" t="s">
        <v>27</v>
      </c>
    </row>
    <row r="12" spans="1:1">
      <c r="A12" s="3" t="s">
        <v>41</v>
      </c>
    </row>
    <row r="13" spans="1:1">
      <c r="A13" s="1" t="s">
        <v>54</v>
      </c>
    </row>
    <row r="14" spans="1:1">
      <c r="A14" s="1"/>
    </row>
    <row r="16" spans="1:1">
      <c r="A16" s="10" t="s">
        <v>28</v>
      </c>
    </row>
    <row r="17" spans="1:1" ht="25.5">
      <c r="A17" s="14" t="s">
        <v>38</v>
      </c>
    </row>
    <row r="18" spans="1:1">
      <c r="A18" s="8" t="s">
        <v>50</v>
      </c>
    </row>
    <row r="19" spans="1:1">
      <c r="A19" s="8"/>
    </row>
    <row r="20" spans="1:1">
      <c r="A20" s="120" t="s">
        <v>95</v>
      </c>
    </row>
    <row r="21" spans="1:1">
      <c r="A21" s="8" t="s">
        <v>100</v>
      </c>
    </row>
    <row r="22" spans="1:1">
      <c r="A22" s="8" t="s">
        <v>96</v>
      </c>
    </row>
    <row r="23" spans="1:1">
      <c r="A23" s="8" t="s">
        <v>97</v>
      </c>
    </row>
    <row r="24" spans="1:1">
      <c r="A24" s="8"/>
    </row>
    <row r="25" spans="1:1">
      <c r="A25" s="4" t="s">
        <v>98</v>
      </c>
    </row>
    <row r="26" spans="1:1">
      <c r="A26" s="4"/>
    </row>
    <row r="27" spans="1:1">
      <c r="A27" s="4" t="s">
        <v>99</v>
      </c>
    </row>
    <row r="29" spans="1:1" ht="14.25">
      <c r="A29" s="11" t="s">
        <v>29</v>
      </c>
    </row>
    <row r="30" spans="1:1" ht="13.5" customHeight="1">
      <c r="A30" s="84" t="s">
        <v>82</v>
      </c>
    </row>
    <row r="31" spans="1:1">
      <c r="A31" s="84" t="s">
        <v>88</v>
      </c>
    </row>
    <row r="32" spans="1:1">
      <c r="A32" s="84" t="s">
        <v>83</v>
      </c>
    </row>
    <row r="34" spans="1:1">
      <c r="A34" s="10" t="s">
        <v>30</v>
      </c>
    </row>
    <row r="35" spans="1:1">
      <c r="A35" s="1" t="s">
        <v>31</v>
      </c>
    </row>
    <row r="36" spans="1:1">
      <c r="A36" s="1" t="s">
        <v>32</v>
      </c>
    </row>
    <row r="37" spans="1:1">
      <c r="A37" s="1" t="s">
        <v>33</v>
      </c>
    </row>
    <row r="39" spans="1:1">
      <c r="A39" s="2" t="s">
        <v>25</v>
      </c>
    </row>
    <row r="42" spans="1:1">
      <c r="A42" s="6" t="s">
        <v>53</v>
      </c>
    </row>
    <row r="43" spans="1:1" ht="14.25">
      <c r="A43" s="6" t="s">
        <v>22</v>
      </c>
    </row>
  </sheetData>
  <phoneticPr fontId="2"/>
  <pageMargins left="0.56000000000000005" right="0.27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"/>
  <sheetViews>
    <sheetView zoomScaleNormal="100" zoomScaleSheetLayoutView="100" workbookViewId="0">
      <selection activeCell="AD13" sqref="AD13"/>
    </sheetView>
  </sheetViews>
  <sheetFormatPr defaultRowHeight="13.5"/>
  <cols>
    <col min="1" max="1" width="1.625" style="25" customWidth="1"/>
    <col min="2" max="2" width="9" style="25"/>
    <col min="3" max="3" width="8.625" style="25" customWidth="1"/>
    <col min="4" max="4" width="17.625" style="25" customWidth="1"/>
    <col min="5" max="5" width="6" style="25" customWidth="1"/>
    <col min="6" max="7" width="18.125" style="25" customWidth="1"/>
    <col min="8" max="10" width="4.125" style="25" customWidth="1"/>
    <col min="11" max="11" width="8.875" style="25" customWidth="1"/>
    <col min="12" max="12" width="7.375" style="25" customWidth="1"/>
    <col min="13" max="13" width="5.25" style="25" customWidth="1"/>
    <col min="14" max="14" width="6.625" style="25" customWidth="1"/>
    <col min="15" max="15" width="3.5" style="25" customWidth="1"/>
    <col min="16" max="16" width="5.625" style="25" customWidth="1"/>
    <col min="17" max="17" width="2.75" style="25" customWidth="1"/>
    <col min="18" max="18" width="4" style="25" customWidth="1"/>
    <col min="19" max="19" width="3.375" style="25" customWidth="1"/>
    <col min="20" max="21" width="3.5" style="25" customWidth="1"/>
    <col min="22" max="22" width="11.125" style="25" customWidth="1"/>
    <col min="23" max="23" width="9" style="99"/>
    <col min="24" max="25" width="9" style="26"/>
    <col min="26" max="16384" width="9" style="25"/>
  </cols>
  <sheetData>
    <row r="1" spans="1:24" ht="16.5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35" t="s">
        <v>0</v>
      </c>
      <c r="M1" s="236"/>
      <c r="N1" s="237"/>
      <c r="O1" s="237"/>
      <c r="P1" s="237"/>
      <c r="Q1" s="237"/>
      <c r="R1" s="237"/>
      <c r="S1" s="237"/>
      <c r="T1" s="238"/>
    </row>
    <row r="2" spans="1:24" ht="25.5" customHeight="1" thickTop="1" thickBot="1">
      <c r="A2" s="24"/>
      <c r="B2" s="24"/>
      <c r="C2" s="24"/>
      <c r="D2" s="24"/>
      <c r="E2" s="24"/>
      <c r="F2" s="24"/>
      <c r="G2" s="27" t="s">
        <v>1</v>
      </c>
      <c r="H2" s="29"/>
      <c r="I2" s="29"/>
      <c r="J2" s="29"/>
      <c r="K2" s="28"/>
      <c r="L2" s="28"/>
      <c r="M2" s="24"/>
      <c r="N2" s="24"/>
      <c r="O2" s="24"/>
      <c r="P2" s="24"/>
      <c r="Q2" s="24"/>
      <c r="R2" s="24"/>
      <c r="S2" s="24"/>
      <c r="T2" s="24"/>
    </row>
    <row r="3" spans="1:24" ht="25.5" customHeight="1" thickTop="1" thickBot="1">
      <c r="A3" s="24"/>
      <c r="B3" s="30" t="s">
        <v>2</v>
      </c>
      <c r="C3" s="24"/>
      <c r="D3" s="24"/>
      <c r="E3" s="24"/>
      <c r="F3" s="24"/>
      <c r="G3" s="24"/>
      <c r="H3" s="29"/>
      <c r="I3" s="29"/>
      <c r="J3" s="239" t="s">
        <v>74</v>
      </c>
      <c r="K3" s="239"/>
      <c r="L3" s="240"/>
      <c r="M3" s="241" t="s">
        <v>78</v>
      </c>
      <c r="N3" s="242"/>
      <c r="O3" s="242"/>
      <c r="P3" s="242"/>
      <c r="Q3" s="242"/>
      <c r="R3" s="242"/>
      <c r="S3" s="242"/>
      <c r="T3" s="243"/>
    </row>
    <row r="4" spans="1:24" ht="27" customHeight="1" thickBot="1">
      <c r="A4" s="24"/>
      <c r="B4" s="24" t="s">
        <v>47</v>
      </c>
      <c r="C4" s="24"/>
      <c r="D4" s="24"/>
      <c r="E4" s="24"/>
      <c r="F4" s="24"/>
      <c r="G4" s="24"/>
      <c r="H4" s="24"/>
      <c r="I4" s="24"/>
      <c r="J4" s="244" t="s">
        <v>58</v>
      </c>
      <c r="K4" s="244"/>
      <c r="L4" s="244"/>
      <c r="M4" s="98" t="s">
        <v>73</v>
      </c>
      <c r="N4" s="245">
        <v>1234567890123</v>
      </c>
      <c r="O4" s="246"/>
      <c r="P4" s="246"/>
      <c r="Q4" s="246"/>
      <c r="R4" s="246"/>
      <c r="S4" s="246"/>
      <c r="T4" s="247"/>
    </row>
    <row r="5" spans="1:24" ht="15" customHeight="1">
      <c r="A5" s="24"/>
      <c r="B5" s="24" t="s">
        <v>3</v>
      </c>
      <c r="C5" s="32" t="s">
        <v>4</v>
      </c>
      <c r="D5" s="24"/>
      <c r="E5" s="24"/>
      <c r="F5" s="24" t="s">
        <v>5</v>
      </c>
      <c r="G5" s="24"/>
      <c r="H5" s="24"/>
      <c r="I5" s="24"/>
      <c r="J5" s="80" t="s">
        <v>59</v>
      </c>
      <c r="K5" s="81"/>
      <c r="L5" s="80"/>
      <c r="M5" s="95"/>
      <c r="N5" s="234" t="s">
        <v>72</v>
      </c>
      <c r="O5" s="234"/>
      <c r="P5" s="234"/>
      <c r="Q5" s="234"/>
      <c r="R5" s="234"/>
      <c r="S5" s="234"/>
      <c r="T5" s="234"/>
    </row>
    <row r="6" spans="1:24" ht="9" customHeight="1" thickBot="1">
      <c r="A6" s="24"/>
      <c r="B6" s="118"/>
      <c r="C6" s="119"/>
      <c r="D6" s="118"/>
      <c r="E6" s="24"/>
      <c r="F6" s="24"/>
      <c r="G6" s="24"/>
      <c r="H6" s="24"/>
      <c r="I6" s="24"/>
      <c r="J6" s="80"/>
      <c r="K6" s="81"/>
      <c r="L6" s="80"/>
      <c r="M6" s="95"/>
      <c r="N6" s="88"/>
      <c r="O6" s="80"/>
      <c r="P6" s="80"/>
      <c r="Q6" s="80"/>
      <c r="R6" s="80"/>
      <c r="S6" s="80"/>
      <c r="T6" s="80"/>
    </row>
    <row r="7" spans="1:24" ht="18" customHeight="1" thickTop="1">
      <c r="A7" s="24"/>
      <c r="B7" s="259" t="s">
        <v>92</v>
      </c>
      <c r="C7" s="259"/>
      <c r="D7" s="259"/>
      <c r="E7" s="24"/>
      <c r="F7" s="285"/>
      <c r="G7" s="285"/>
      <c r="H7" s="24"/>
      <c r="I7" s="24"/>
      <c r="J7" s="24"/>
      <c r="K7" s="34" t="s">
        <v>6</v>
      </c>
      <c r="L7" s="248">
        <v>123456</v>
      </c>
      <c r="M7" s="248"/>
      <c r="N7" s="248"/>
      <c r="O7" s="248"/>
      <c r="P7" s="248"/>
      <c r="Q7" s="248"/>
      <c r="R7" s="248"/>
      <c r="S7" s="248"/>
      <c r="T7" s="249"/>
    </row>
    <row r="8" spans="1:24" ht="18" customHeight="1" thickBot="1">
      <c r="A8" s="24"/>
      <c r="B8" s="260"/>
      <c r="C8" s="260"/>
      <c r="D8" s="260"/>
      <c r="E8" s="24"/>
      <c r="F8" s="286"/>
      <c r="G8" s="286"/>
      <c r="H8" s="76"/>
      <c r="I8" s="76"/>
      <c r="J8" s="76"/>
      <c r="K8" s="265" t="s">
        <v>57</v>
      </c>
      <c r="L8" s="266" t="s">
        <v>89</v>
      </c>
      <c r="M8" s="267"/>
      <c r="N8" s="267"/>
      <c r="O8" s="267"/>
      <c r="P8" s="267"/>
      <c r="Q8" s="267"/>
      <c r="R8" s="267"/>
      <c r="S8" s="267"/>
      <c r="T8" s="268"/>
    </row>
    <row r="9" spans="1:24" ht="18" customHeight="1" thickTop="1">
      <c r="A9" s="24"/>
      <c r="B9" s="37" t="s">
        <v>8</v>
      </c>
      <c r="C9" s="24"/>
      <c r="D9" s="24"/>
      <c r="E9" s="24"/>
      <c r="F9" s="24"/>
      <c r="G9" s="24"/>
      <c r="H9" s="76"/>
      <c r="I9" s="76"/>
      <c r="J9" s="76"/>
      <c r="K9" s="265"/>
      <c r="L9" s="267"/>
      <c r="M9" s="267"/>
      <c r="N9" s="267"/>
      <c r="O9" s="267"/>
      <c r="P9" s="267"/>
      <c r="Q9" s="267"/>
      <c r="R9" s="267"/>
      <c r="S9" s="267"/>
      <c r="T9" s="268"/>
    </row>
    <row r="10" spans="1:24" ht="17.25" customHeight="1">
      <c r="A10" s="24"/>
      <c r="B10" s="24" t="s">
        <v>9</v>
      </c>
      <c r="C10" s="24"/>
      <c r="D10" s="24"/>
      <c r="E10" s="24"/>
      <c r="F10" s="24"/>
      <c r="G10" s="24"/>
      <c r="H10" s="24"/>
      <c r="I10" s="24"/>
      <c r="J10" s="24"/>
      <c r="K10" s="35" t="s">
        <v>7</v>
      </c>
      <c r="L10" s="287"/>
      <c r="M10" s="287"/>
      <c r="N10" s="287"/>
      <c r="O10" s="287"/>
      <c r="P10" s="287"/>
      <c r="Q10" s="287"/>
      <c r="R10" s="287"/>
      <c r="S10" s="287"/>
      <c r="T10" s="288"/>
    </row>
    <row r="11" spans="1:24" ht="12" customHeight="1">
      <c r="A11" s="24"/>
      <c r="B11" s="24"/>
      <c r="C11" s="39" t="s">
        <v>34</v>
      </c>
      <c r="D11" s="40"/>
      <c r="E11" s="40"/>
      <c r="F11" s="41" t="s">
        <v>35</v>
      </c>
      <c r="G11" s="42"/>
      <c r="H11" s="24"/>
      <c r="I11" s="24"/>
      <c r="J11" s="24"/>
      <c r="K11" s="265" t="s">
        <v>24</v>
      </c>
      <c r="L11" s="271" t="s">
        <v>90</v>
      </c>
      <c r="M11" s="271"/>
      <c r="N11" s="271"/>
      <c r="O11" s="271"/>
      <c r="P11" s="271"/>
      <c r="Q11" s="271"/>
      <c r="R11" s="271"/>
      <c r="S11" s="271"/>
      <c r="T11" s="272"/>
    </row>
    <row r="12" spans="1:24" ht="18" customHeight="1">
      <c r="A12" s="24"/>
      <c r="B12" s="24"/>
      <c r="C12" s="46" t="s">
        <v>11</v>
      </c>
      <c r="D12" s="47"/>
      <c r="E12" s="47"/>
      <c r="F12" s="48" t="s">
        <v>36</v>
      </c>
      <c r="G12" s="49"/>
      <c r="H12" s="24"/>
      <c r="I12" s="24"/>
      <c r="J12" s="24"/>
      <c r="K12" s="265"/>
      <c r="L12" s="271"/>
      <c r="M12" s="271"/>
      <c r="N12" s="271"/>
      <c r="O12" s="271"/>
      <c r="P12" s="271"/>
      <c r="Q12" s="271"/>
      <c r="R12" s="271"/>
      <c r="S12" s="271"/>
      <c r="T12" s="272"/>
      <c r="X12" s="25"/>
    </row>
    <row r="13" spans="1:24" ht="15" customHeight="1">
      <c r="A13" s="24"/>
      <c r="B13" s="80" t="s">
        <v>87</v>
      </c>
      <c r="C13" s="24"/>
      <c r="D13" s="24"/>
      <c r="E13" s="24"/>
      <c r="F13" s="24"/>
      <c r="G13" s="24"/>
      <c r="H13" s="28"/>
      <c r="I13" s="28"/>
      <c r="J13" s="28"/>
      <c r="K13" s="36"/>
      <c r="L13" s="43" t="s">
        <v>10</v>
      </c>
      <c r="M13" s="289" t="s">
        <v>79</v>
      </c>
      <c r="N13" s="289"/>
      <c r="O13" s="114" t="s">
        <v>23</v>
      </c>
      <c r="P13" s="115" t="s">
        <v>91</v>
      </c>
      <c r="Q13" s="114" t="s">
        <v>23</v>
      </c>
      <c r="R13" s="290" t="s">
        <v>79</v>
      </c>
      <c r="S13" s="290"/>
      <c r="T13" s="38"/>
    </row>
    <row r="14" spans="1:24" ht="14.25" thickBot="1">
      <c r="A14" s="24"/>
      <c r="B14" s="24" t="s">
        <v>12</v>
      </c>
      <c r="C14" s="24"/>
      <c r="D14" s="24"/>
      <c r="E14" s="24"/>
      <c r="F14" s="24"/>
      <c r="G14" s="24"/>
      <c r="H14" s="28"/>
      <c r="I14" s="28"/>
      <c r="J14" s="28"/>
      <c r="K14" s="50"/>
      <c r="L14" s="51" t="s">
        <v>40</v>
      </c>
      <c r="M14" s="283" t="s">
        <v>79</v>
      </c>
      <c r="N14" s="283"/>
      <c r="O14" s="116" t="s">
        <v>23</v>
      </c>
      <c r="P14" s="117" t="s">
        <v>91</v>
      </c>
      <c r="Q14" s="116" t="s">
        <v>23</v>
      </c>
      <c r="R14" s="284" t="s">
        <v>79</v>
      </c>
      <c r="S14" s="284"/>
      <c r="T14" s="54"/>
    </row>
    <row r="15" spans="1:24" ht="14.25" thickTop="1">
      <c r="A15" s="24"/>
      <c r="B15" s="24" t="s">
        <v>48</v>
      </c>
      <c r="C15" s="24"/>
      <c r="D15" s="24"/>
      <c r="E15" s="24"/>
      <c r="F15" s="24"/>
      <c r="G15" s="24"/>
      <c r="H15" s="24"/>
      <c r="I15" s="24"/>
      <c r="J15" s="24"/>
      <c r="K15" s="107" t="s">
        <v>77</v>
      </c>
      <c r="L15" s="24"/>
      <c r="M15" s="24"/>
      <c r="N15" s="24"/>
      <c r="O15" s="24"/>
      <c r="P15" s="24"/>
      <c r="Q15" s="55"/>
      <c r="R15" s="24"/>
      <c r="S15" s="24"/>
      <c r="T15" s="24"/>
      <c r="U15" s="31"/>
    </row>
    <row r="16" spans="1:24" ht="16.5">
      <c r="A16" s="24"/>
      <c r="B16" s="93" t="s">
        <v>68</v>
      </c>
      <c r="C16" s="83"/>
      <c r="D16" s="83"/>
      <c r="E16" s="83"/>
      <c r="F16" s="83"/>
      <c r="G16" s="83"/>
      <c r="H16" s="257" t="s">
        <v>55</v>
      </c>
      <c r="I16" s="257"/>
      <c r="J16" s="257"/>
      <c r="K16" s="24"/>
      <c r="L16" s="94"/>
      <c r="M16" s="24"/>
      <c r="N16" s="24"/>
      <c r="O16" s="24"/>
      <c r="P16" s="24"/>
      <c r="Q16" s="24"/>
      <c r="R16" s="24"/>
      <c r="S16" s="24"/>
      <c r="T16" s="24"/>
      <c r="U16" s="31"/>
    </row>
    <row r="17" spans="1:25" ht="7.5" customHeight="1" thickBot="1">
      <c r="A17" s="24"/>
      <c r="B17" s="33"/>
      <c r="C17" s="24"/>
      <c r="D17" s="24"/>
      <c r="E17" s="24"/>
      <c r="F17" s="24"/>
      <c r="G17" s="24"/>
      <c r="H17" s="258"/>
      <c r="I17" s="258"/>
      <c r="J17" s="258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31"/>
    </row>
    <row r="18" spans="1:25" ht="18" customHeight="1" thickTop="1" thickBot="1">
      <c r="A18" s="24"/>
      <c r="B18" s="261" t="s">
        <v>13</v>
      </c>
      <c r="C18" s="263" t="s">
        <v>14</v>
      </c>
      <c r="D18" s="226" t="s">
        <v>15</v>
      </c>
      <c r="E18" s="228" t="s">
        <v>86</v>
      </c>
      <c r="F18" s="89" t="s">
        <v>16</v>
      </c>
      <c r="G18" s="90" t="s">
        <v>17</v>
      </c>
      <c r="H18" s="250" t="s">
        <v>42</v>
      </c>
      <c r="I18" s="251"/>
      <c r="J18" s="251"/>
      <c r="K18" s="254" t="s">
        <v>18</v>
      </c>
      <c r="L18" s="255"/>
      <c r="M18" s="160" t="s">
        <v>60</v>
      </c>
      <c r="N18" s="160"/>
      <c r="O18" s="160"/>
      <c r="P18" s="160"/>
      <c r="Q18" s="160"/>
      <c r="R18" s="160"/>
      <c r="S18" s="160"/>
      <c r="T18" s="163"/>
      <c r="U18" s="56"/>
      <c r="V18" s="57"/>
    </row>
    <row r="19" spans="1:25" ht="18" customHeight="1" thickBot="1">
      <c r="A19" s="24"/>
      <c r="B19" s="262"/>
      <c r="C19" s="264"/>
      <c r="D19" s="227"/>
      <c r="E19" s="229"/>
      <c r="F19" s="91" t="s">
        <v>19</v>
      </c>
      <c r="G19" s="92" t="s">
        <v>19</v>
      </c>
      <c r="H19" s="252"/>
      <c r="I19" s="253"/>
      <c r="J19" s="253"/>
      <c r="K19" s="216" t="s">
        <v>65</v>
      </c>
      <c r="L19" s="217"/>
      <c r="M19" s="159" t="s">
        <v>62</v>
      </c>
      <c r="N19" s="160"/>
      <c r="O19" s="161"/>
      <c r="P19" s="162" t="s">
        <v>63</v>
      </c>
      <c r="Q19" s="160"/>
      <c r="R19" s="160"/>
      <c r="S19" s="160"/>
      <c r="T19" s="163"/>
      <c r="U19" s="56"/>
      <c r="V19" s="69" t="s">
        <v>70</v>
      </c>
      <c r="W19" s="223" t="s">
        <v>46</v>
      </c>
      <c r="X19" s="224"/>
      <c r="Y19" s="225"/>
    </row>
    <row r="20" spans="1:25" ht="26.25" customHeight="1">
      <c r="A20" s="24"/>
      <c r="B20" s="20" t="s">
        <v>49</v>
      </c>
      <c r="C20" s="77"/>
      <c r="D20" s="97" t="s">
        <v>79</v>
      </c>
      <c r="E20" s="110"/>
      <c r="F20" s="58">
        <v>10000000</v>
      </c>
      <c r="G20" s="59">
        <v>5000000</v>
      </c>
      <c r="H20" s="279">
        <v>0.1</v>
      </c>
      <c r="I20" s="280"/>
      <c r="J20" s="280"/>
      <c r="K20" s="221">
        <v>2000000</v>
      </c>
      <c r="L20" s="222"/>
      <c r="M20" s="167">
        <f>IF($K20="","",IF(AND($H20="",$K20&gt;0),"税率入力",IF(AND($H20="　",$K20&gt;0),"税率入力",ROUNDDOWN($K20*$V20,0))))</f>
        <v>200000</v>
      </c>
      <c r="N20" s="168"/>
      <c r="O20" s="169"/>
      <c r="P20" s="183">
        <f>IF(M20="","",K20+M20)</f>
        <v>2200000</v>
      </c>
      <c r="Q20" s="168"/>
      <c r="R20" s="168"/>
      <c r="S20" s="168"/>
      <c r="T20" s="184"/>
      <c r="U20" s="31"/>
      <c r="V20" s="70">
        <f>IF(H20=10%,0.1,IF(OR(H20="8%(軽減)",H20="8%(旧税)"),0.08,0))</f>
        <v>0.1</v>
      </c>
      <c r="W20" s="102" t="s">
        <v>75</v>
      </c>
      <c r="X20" s="103">
        <f>IF(COUNTIF($H$20:$J$24,W20)=0,"",COUNTIF($H$20:$J$24,W20))</f>
        <v>1</v>
      </c>
      <c r="Y20" s="104">
        <v>0.1</v>
      </c>
    </row>
    <row r="21" spans="1:25" ht="26.25" customHeight="1">
      <c r="A21" s="24"/>
      <c r="B21" s="15"/>
      <c r="C21" s="16"/>
      <c r="D21" s="96" t="s">
        <v>79</v>
      </c>
      <c r="E21" s="111"/>
      <c r="F21" s="60"/>
      <c r="G21" s="61"/>
      <c r="H21" s="279" t="s">
        <v>56</v>
      </c>
      <c r="I21" s="280"/>
      <c r="J21" s="280"/>
      <c r="K21" s="209"/>
      <c r="L21" s="210"/>
      <c r="M21" s="170" t="str">
        <f t="shared" ref="M21:M23" si="0">IF($K21="","",IF(AND($H21="",$K21&gt;0),"税率入力",IF(AND($H21="　",$K21&gt;0),"税率入力",ROUNDDOWN($K21*$V21,0))))</f>
        <v/>
      </c>
      <c r="N21" s="157"/>
      <c r="O21" s="171"/>
      <c r="P21" s="185" t="str">
        <f t="shared" ref="P21:P23" si="1">IF(M21="","",K21+M21)</f>
        <v/>
      </c>
      <c r="Q21" s="186"/>
      <c r="R21" s="186"/>
      <c r="S21" s="186"/>
      <c r="T21" s="187"/>
      <c r="U21" s="31"/>
      <c r="V21" s="70">
        <f>IF(H21=10%,0.1,IF(OR(H21="8%(軽減)",H21="8%(旧税)"),0.08,0))</f>
        <v>0</v>
      </c>
      <c r="W21" s="100" t="s">
        <v>44</v>
      </c>
      <c r="X21" s="72" t="str">
        <f>IF(COUNTIF($H$20:$J$24,W21)=0,"",COUNTIF($H$20:$J$24,W21))</f>
        <v/>
      </c>
      <c r="Y21" s="105">
        <v>0.08</v>
      </c>
    </row>
    <row r="22" spans="1:25" ht="26.25" customHeight="1">
      <c r="A22" s="24"/>
      <c r="B22" s="17"/>
      <c r="C22" s="16"/>
      <c r="D22" s="96" t="s">
        <v>79</v>
      </c>
      <c r="E22" s="111"/>
      <c r="F22" s="62"/>
      <c r="G22" s="63"/>
      <c r="H22" s="279" t="s">
        <v>56</v>
      </c>
      <c r="I22" s="280"/>
      <c r="J22" s="280"/>
      <c r="K22" s="209"/>
      <c r="L22" s="210"/>
      <c r="M22" s="170" t="str">
        <f t="shared" si="0"/>
        <v/>
      </c>
      <c r="N22" s="157"/>
      <c r="O22" s="171"/>
      <c r="P22" s="153" t="str">
        <f t="shared" si="1"/>
        <v/>
      </c>
      <c r="Q22" s="154"/>
      <c r="R22" s="154"/>
      <c r="S22" s="154"/>
      <c r="T22" s="155"/>
      <c r="U22" s="31"/>
      <c r="V22" s="70">
        <f>IF(H22=10%,0.1,IF(OR(H22="8%(軽減)",H22="8%(旧税)"),0.08,0))</f>
        <v>0</v>
      </c>
      <c r="W22" s="100" t="s">
        <v>43</v>
      </c>
      <c r="X22" s="72" t="str">
        <f>IF(COUNTIF($H$20:$J$24,W22)=0,"",COUNTIF($H$20:$J$24,W22))</f>
        <v/>
      </c>
      <c r="Y22" s="105">
        <v>0.08</v>
      </c>
    </row>
    <row r="23" spans="1:25" ht="26.25" customHeight="1">
      <c r="A23" s="24"/>
      <c r="B23" s="15"/>
      <c r="C23" s="85"/>
      <c r="D23" s="86"/>
      <c r="E23" s="112"/>
      <c r="F23" s="87"/>
      <c r="G23" s="61"/>
      <c r="H23" s="211"/>
      <c r="I23" s="212"/>
      <c r="J23" s="213"/>
      <c r="K23" s="281"/>
      <c r="L23" s="282"/>
      <c r="M23" s="170" t="str">
        <f t="shared" si="0"/>
        <v/>
      </c>
      <c r="N23" s="157"/>
      <c r="O23" s="171"/>
      <c r="P23" s="156" t="str">
        <f t="shared" si="1"/>
        <v/>
      </c>
      <c r="Q23" s="157"/>
      <c r="R23" s="157"/>
      <c r="S23" s="157"/>
      <c r="T23" s="158"/>
      <c r="U23" s="31"/>
      <c r="V23" s="70">
        <f>IF(H24=10%,0.1,IF(OR(H24="8%(軽減)",H24="8%(旧税)"),0.08,0))</f>
        <v>0</v>
      </c>
      <c r="W23" s="100" t="s">
        <v>45</v>
      </c>
      <c r="X23" s="72" t="str">
        <f>IF(COUNTIF($H$20:$J$24,W23)=0,"",COUNTIF($H$20:$J$24,W23))</f>
        <v/>
      </c>
      <c r="Y23" s="105">
        <v>0</v>
      </c>
    </row>
    <row r="24" spans="1:25" ht="23.25" customHeight="1" thickBot="1">
      <c r="A24" s="24"/>
      <c r="B24" s="179" t="s">
        <v>84</v>
      </c>
      <c r="C24" s="180"/>
      <c r="D24" s="180"/>
      <c r="E24" s="180"/>
      <c r="F24" s="180"/>
      <c r="G24" s="180"/>
      <c r="H24" s="180"/>
      <c r="I24" s="180"/>
      <c r="J24" s="181"/>
      <c r="K24" s="214">
        <f>SUM(K20:L22)</f>
        <v>2000000</v>
      </c>
      <c r="L24" s="215"/>
      <c r="M24" s="172">
        <f>SUM(M20:O23)</f>
        <v>200000</v>
      </c>
      <c r="N24" s="165"/>
      <c r="O24" s="173"/>
      <c r="P24" s="164">
        <f>SUM(P20:T23)</f>
        <v>2200000</v>
      </c>
      <c r="Q24" s="165"/>
      <c r="R24" s="165"/>
      <c r="S24" s="165"/>
      <c r="T24" s="166"/>
      <c r="U24" s="31"/>
      <c r="V24" s="71"/>
      <c r="W24" s="101" t="s">
        <v>20</v>
      </c>
      <c r="X24" s="73">
        <f>COUNT(X20:X23)</f>
        <v>1</v>
      </c>
      <c r="Y24" s="106"/>
    </row>
    <row r="25" spans="1:25" ht="21.75" customHeight="1" thickBot="1">
      <c r="A25" s="24"/>
      <c r="B25" s="176" t="s">
        <v>71</v>
      </c>
      <c r="C25" s="177"/>
      <c r="D25" s="177"/>
      <c r="E25" s="177"/>
      <c r="F25" s="177"/>
      <c r="G25" s="177"/>
      <c r="H25" s="177"/>
      <c r="I25" s="177"/>
      <c r="J25" s="178"/>
      <c r="K25" s="174" t="s">
        <v>66</v>
      </c>
      <c r="L25" s="175"/>
      <c r="M25" s="126" t="s">
        <v>64</v>
      </c>
      <c r="N25" s="127"/>
      <c r="O25" s="128"/>
      <c r="P25" s="133" t="s">
        <v>67</v>
      </c>
      <c r="Q25" s="127"/>
      <c r="R25" s="127"/>
      <c r="S25" s="127"/>
      <c r="T25" s="134"/>
      <c r="U25" s="66"/>
      <c r="V25" s="108" t="s">
        <v>76</v>
      </c>
    </row>
    <row r="26" spans="1:25" ht="23.25" customHeight="1" thickTop="1" thickBot="1">
      <c r="A26" s="24"/>
      <c r="B26" s="18"/>
      <c r="C26" s="19"/>
      <c r="D26" s="197" t="str">
        <f>IF(H26="","",CONCATENATE(H26," 対象"))</f>
        <v>10% 対象</v>
      </c>
      <c r="E26" s="198"/>
      <c r="F26" s="64"/>
      <c r="G26" s="65"/>
      <c r="H26" s="274" t="str">
        <f>IF(COUNTIF($H$20:$J$24,"10%")&gt;=1,"10%",IF(COUNTIF($H$20:$J$24,"8%(旧税)")&gt;=1,"8%(旧税)",IF(COUNTIF($H$20:$J$24,"8%(軽減)")&gt;=1,"8%(軽減)",IF(COUNTIF($H$20:$J$24,"不/非課税")&gt;=1,"不/非課税",""))))</f>
        <v>10%</v>
      </c>
      <c r="I26" s="275"/>
      <c r="J26" s="276"/>
      <c r="K26" s="273">
        <f ca="1">IF(H26="","",SUMIF($H$20:$L$24,H26,K$20:L$24))</f>
        <v>2000000</v>
      </c>
      <c r="L26" s="143"/>
      <c r="M26" s="138">
        <f ca="1">IF(OR(H26="",H26="不/非課税"),0,IF(AND(H26="10%",$V$27="切捨て"),ROUNDDOWN(K26*0.1,0),IF(AND(H26="10%",$V$27="切上げ"),ROUNDUP(K26*0.1,0),IF(AND(H26="10%",$V$27="四捨五入"),ROUND(K26*0.1,0),IF(AND(H26="8%(軽減)",$V$27="切捨て"),ROUNDDOWN(K26*0.08,0),IF(AND(H26="8%(軽減)",$V$27="切上げ"),ROUNDUP(K26*0.08,0),IF(AND(H26="8%(軽減)",$V$27="四捨五入"),ROUND(K26*0.08,0),IF(AND(H26="8%(旧税)",$V$27="切捨て"),ROUND(K26*0.08,0),IF(AND(H26="8%(旧税)",$V$27="切上げ"),ROUND(K26*0.08,0),IF(AND(H26="8%(旧税)",$V$27="四捨五入"),ROUND(K26*0.08,0),0))))))))))</f>
        <v>200000</v>
      </c>
      <c r="N26" s="139"/>
      <c r="O26" s="140"/>
      <c r="P26" s="135">
        <f ca="1">IF(K26="","",K26+M26)</f>
        <v>2200000</v>
      </c>
      <c r="Q26" s="136"/>
      <c r="R26" s="136"/>
      <c r="S26" s="136"/>
      <c r="T26" s="137"/>
      <c r="U26" s="66"/>
      <c r="V26" s="121" t="s">
        <v>101</v>
      </c>
      <c r="W26" s="99" t="s">
        <v>103</v>
      </c>
    </row>
    <row r="27" spans="1:25" ht="23.25" customHeight="1" thickTop="1" thickBot="1">
      <c r="A27" s="24"/>
      <c r="B27" s="20"/>
      <c r="C27" s="21"/>
      <c r="D27" s="204" t="str">
        <f t="shared" ref="D27:D28" si="2">IF(H27="","",CONCATENATE(H27," 対象"))</f>
        <v/>
      </c>
      <c r="E27" s="205"/>
      <c r="F27" s="64"/>
      <c r="G27" s="65"/>
      <c r="H27" s="206" t="str">
        <f>IF(AND(NOT(H26="10%"),COUNTIF($H$20:$J$24,"10%")&gt;=1),"10%",IF(AND(NOT(H26="8%(旧税)"),COUNTIF($H$20:$J$24,"8%(旧税)")&gt;=1),"8%(旧税)",IF(AND(NOT(H26="8%(軽減)"),COUNTIF($H$20:$J$24,"8%(軽減)")&gt;=1),"8%(軽減)",IF(AND(NOT(H26="不/非課税"),COUNTIF($H$20:$J$24,"不/非課税")&gt;=1),"不/非課税",""))))</f>
        <v/>
      </c>
      <c r="I27" s="207"/>
      <c r="J27" s="208"/>
      <c r="K27" s="273" t="str">
        <f t="shared" ref="K27" si="3">IF(H27="","",SUMIF($H$20:$L$24,H27,K$20:L$24))</f>
        <v/>
      </c>
      <c r="L27" s="143"/>
      <c r="M27" s="277">
        <f>IF(OR(H27="",H27="不/非課税"),0,IF(AND(H27="10%",$V$27="切捨て"),ROUNDDOWN(K27*0.1,0),IF(AND(H27="10%",$V$27="切上げ"),ROUNDUP(K27*0.1,0),IF(AND(H27="10%",$V$27="四捨五入"),ROUND(K27*0.1,0),IF(AND(H27="8%(軽減)",$V$27="切捨て"),ROUNDDOWN(K27*0.08,0),IF(AND(H27="8%(軽減)",$V$27="切上げ"),ROUNDUP(K27*0.08,0),IF(AND(H27="8%(軽減)",$V$27="四捨五入"),ROUND(K27*0.08,0),IF(AND(H27="8%(旧税)",$V$27="切捨て"),ROUNDDOWN(K27*0.08,0),IF(AND(H27="8%(旧税)",$V$27="切上げ"),ROUNDUP(K27*0.08,0),IF(AND(H27="8%(旧税)",$V$27="四捨五入"),ROUND(K27*0.08,0),0))))))))))</f>
        <v>0</v>
      </c>
      <c r="N27" s="278"/>
      <c r="O27" s="203"/>
      <c r="P27" s="147" t="str">
        <f t="shared" ref="P27" si="4">IF(K27="","",K27+M27)</f>
        <v/>
      </c>
      <c r="Q27" s="148"/>
      <c r="R27" s="148"/>
      <c r="S27" s="148"/>
      <c r="T27" s="149"/>
      <c r="U27" s="31"/>
      <c r="V27" s="122" t="s">
        <v>102</v>
      </c>
      <c r="W27" s="99" t="s">
        <v>104</v>
      </c>
    </row>
    <row r="28" spans="1:25" ht="24.75" customHeight="1" thickTop="1" thickBot="1">
      <c r="A28" s="24"/>
      <c r="B28" s="22"/>
      <c r="C28" s="23"/>
      <c r="D28" s="188" t="str">
        <f t="shared" si="2"/>
        <v/>
      </c>
      <c r="E28" s="189"/>
      <c r="F28" s="67"/>
      <c r="G28" s="68"/>
      <c r="H28" s="190" t="str">
        <f>IF(AND(NOT(COUNTIF(H26:H27,"10%")&gt;=1),COUNTIF($H$20:$J$24,"10%")&gt;=1),"10%",IF(AND(NOT(COUNTIF(H26:H27,"8%(旧税)")&gt;=1),COUNTIF($H$20:$J$24,"8%(旧税)")&gt;=1),"8%(旧税)",IF(AND(NOT(COUNTIF(H26:H27,"8%(軽減)")&gt;=1),COUNTIF($H$20:$J$24,"8%(軽減)")&gt;=1),"8%(軽減)",IF(AND(NOT(COUNTIF(H26:H27,"不/非課税")&gt;=1),COUNTIF($H$20:$J$24,"不/非課税")&gt;=1),"不/非課税",""))))</f>
        <v/>
      </c>
      <c r="I28" s="191"/>
      <c r="J28" s="192"/>
      <c r="K28" s="273" t="str">
        <f>IF(H28="","",SUMIF($H$20:$L$24,H28,K$20:L$24))</f>
        <v/>
      </c>
      <c r="L28" s="143"/>
      <c r="M28" s="144">
        <f t="shared" ref="M28" si="5">IF(OR(H28="",H28="不/非課税"),0,IF(AND(H28="10%",$V$27="切捨て"),ROUNDDOWN(K28*0.1,0),IF(AND(H28="10%",$V$27="切上げ"),ROUNDUP(K28*0.1,0),IF(AND(H28="10%",$V$27="四捨五入"),ROUND(K28*0.1,0),IF(AND(H28="8%(軽減)",$V$27="切捨て"),ROUNDDOWN(K28*0.08,0),IF(AND(H28="8%(軽減)",$V$27="切上げ"),ROUNDUP(K28*0.08,0),IF(AND(H28="8%(軽減)",$V$27="四捨五入"),ROUND(K28*0.08,0),IF(AND(H28="8%(旧税)",$V$27="切捨て"),ROUND(K28*0.08,0),IF(AND(H28="8%(旧税)",$V$27="切上げ"),ROUND(K28*0.08,0),IF(AND(H28="8%(旧税)",$V$27="四捨五入"),ROUND(K28*0.08,0),0))))))))))</f>
        <v>0</v>
      </c>
      <c r="N28" s="145"/>
      <c r="O28" s="146"/>
      <c r="P28" s="150" t="str">
        <f>IF(K28="","",K28+M28)</f>
        <v/>
      </c>
      <c r="Q28" s="151"/>
      <c r="R28" s="151"/>
      <c r="S28" s="151"/>
      <c r="T28" s="152"/>
      <c r="U28" s="31"/>
    </row>
    <row r="29" spans="1:25" ht="20.25" customHeight="1" thickBot="1">
      <c r="A29" s="24"/>
      <c r="B29" s="174" t="s">
        <v>85</v>
      </c>
      <c r="C29" s="256"/>
      <c r="D29" s="256"/>
      <c r="E29" s="256"/>
      <c r="F29" s="256"/>
      <c r="G29" s="256"/>
      <c r="H29" s="256"/>
      <c r="I29" s="256"/>
      <c r="J29" s="175"/>
      <c r="K29" s="195">
        <f ca="1">IF($X$24=4,"税率エラー",IF(K24=SUM(K26:K28),SUM(K26:K28),"合計エラー"))</f>
        <v>2000000</v>
      </c>
      <c r="L29" s="196"/>
      <c r="M29" s="129">
        <f ca="1">IF($X$24=4,"税率エラー",SUM(M26:M28))</f>
        <v>200000</v>
      </c>
      <c r="N29" s="130"/>
      <c r="O29" s="130"/>
      <c r="P29" s="129">
        <f ca="1">IF($X$24=4,"税率error",SUM(P26:T28))</f>
        <v>2200000</v>
      </c>
      <c r="Q29" s="130"/>
      <c r="R29" s="130"/>
      <c r="S29" s="130"/>
      <c r="T29" s="131"/>
      <c r="U29" s="31"/>
    </row>
    <row r="30" spans="1:25" ht="15" customHeight="1">
      <c r="A30" s="24"/>
      <c r="B30" s="37" t="s">
        <v>21</v>
      </c>
      <c r="C30" s="24"/>
      <c r="D30" s="24"/>
      <c r="E30" s="24"/>
      <c r="F30" s="24"/>
      <c r="G30" s="24"/>
      <c r="H30" s="83"/>
      <c r="I30" s="82"/>
      <c r="J30" s="82"/>
      <c r="K30" s="182" t="s">
        <v>61</v>
      </c>
      <c r="L30" s="182"/>
      <c r="M30" s="132" t="str">
        <f ca="1">IF(M24=M29,"",M29-M24)</f>
        <v/>
      </c>
      <c r="N30" s="132"/>
      <c r="O30" s="132"/>
      <c r="P30" s="132" t="str">
        <f ca="1">IF(P24=P29,"",P29-P24)</f>
        <v/>
      </c>
      <c r="Q30" s="132"/>
      <c r="R30" s="132"/>
      <c r="S30" s="132"/>
      <c r="T30" s="132"/>
      <c r="U30" s="78"/>
      <c r="V30" s="79"/>
    </row>
    <row r="31" spans="1:25" ht="15" customHeight="1">
      <c r="A31" s="24"/>
      <c r="B31" s="75" t="s">
        <v>93</v>
      </c>
      <c r="C31" s="24"/>
      <c r="D31" s="24"/>
      <c r="E31" s="24"/>
      <c r="F31" s="24"/>
      <c r="G31" s="24"/>
      <c r="H31" s="83"/>
      <c r="I31" s="83"/>
      <c r="J31" s="83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31"/>
    </row>
    <row r="32" spans="1:25" ht="16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2:6">
      <c r="B33" s="25" t="s">
        <v>69</v>
      </c>
    </row>
    <row r="34" spans="2:6">
      <c r="F34" s="113"/>
    </row>
  </sheetData>
  <mergeCells count="77">
    <mergeCell ref="L1:M1"/>
    <mergeCell ref="N1:T1"/>
    <mergeCell ref="J3:L3"/>
    <mergeCell ref="M3:T3"/>
    <mergeCell ref="J4:L4"/>
    <mergeCell ref="N4:T4"/>
    <mergeCell ref="M14:N14"/>
    <mergeCell ref="R14:S14"/>
    <mergeCell ref="N5:T5"/>
    <mergeCell ref="B7:D8"/>
    <mergeCell ref="F7:G8"/>
    <mergeCell ref="L7:T7"/>
    <mergeCell ref="K8:K9"/>
    <mergeCell ref="L8:T9"/>
    <mergeCell ref="L10:T10"/>
    <mergeCell ref="K11:K12"/>
    <mergeCell ref="L11:T12"/>
    <mergeCell ref="M13:N13"/>
    <mergeCell ref="R13:S13"/>
    <mergeCell ref="W19:Y19"/>
    <mergeCell ref="H16:J17"/>
    <mergeCell ref="B18:B19"/>
    <mergeCell ref="C18:C19"/>
    <mergeCell ref="D18:D19"/>
    <mergeCell ref="E18:E19"/>
    <mergeCell ref="H18:J19"/>
    <mergeCell ref="K18:L18"/>
    <mergeCell ref="M18:T18"/>
    <mergeCell ref="K19:L19"/>
    <mergeCell ref="M19:O19"/>
    <mergeCell ref="P19:T19"/>
    <mergeCell ref="H20:J20"/>
    <mergeCell ref="K20:L20"/>
    <mergeCell ref="M20:O20"/>
    <mergeCell ref="P20:T20"/>
    <mergeCell ref="H21:J21"/>
    <mergeCell ref="K21:L21"/>
    <mergeCell ref="M21:O21"/>
    <mergeCell ref="P21:T21"/>
    <mergeCell ref="H22:J22"/>
    <mergeCell ref="K22:L22"/>
    <mergeCell ref="M22:O22"/>
    <mergeCell ref="P22:T22"/>
    <mergeCell ref="H23:J23"/>
    <mergeCell ref="K23:L23"/>
    <mergeCell ref="M23:O23"/>
    <mergeCell ref="P23:T23"/>
    <mergeCell ref="B24:J24"/>
    <mergeCell ref="K24:L24"/>
    <mergeCell ref="M24:O24"/>
    <mergeCell ref="P24:T24"/>
    <mergeCell ref="B25:J25"/>
    <mergeCell ref="K25:L25"/>
    <mergeCell ref="M25:O25"/>
    <mergeCell ref="P25:T25"/>
    <mergeCell ref="D27:E27"/>
    <mergeCell ref="H27:J27"/>
    <mergeCell ref="K27:L27"/>
    <mergeCell ref="M27:O27"/>
    <mergeCell ref="P27:T27"/>
    <mergeCell ref="D26:E26"/>
    <mergeCell ref="H26:J26"/>
    <mergeCell ref="K26:L26"/>
    <mergeCell ref="M26:O26"/>
    <mergeCell ref="P26:T26"/>
    <mergeCell ref="K30:L30"/>
    <mergeCell ref="M30:O30"/>
    <mergeCell ref="P30:T30"/>
    <mergeCell ref="D28:E28"/>
    <mergeCell ref="H28:J28"/>
    <mergeCell ref="K28:L28"/>
    <mergeCell ref="M28:O28"/>
    <mergeCell ref="P28:T28"/>
    <mergeCell ref="B29:J29"/>
    <mergeCell ref="K29:L29"/>
    <mergeCell ref="M29:O29"/>
    <mergeCell ref="P29:T29"/>
  </mergeCells>
  <phoneticPr fontId="2"/>
  <dataValidations count="13">
    <dataValidation type="list" errorStyle="warning" allowBlank="1" showInputMessage="1" showErrorMessage="1" errorTitle="税率選択" error="税率はセル右下のプルダウン[▽]より選択してください" promptTitle="税率選択" prompt="税率はセル右端のプルダウン「▽」より選択してください。" sqref="H20:J20" xr:uid="{00000000-0002-0000-0200-000000000000}">
      <formula1>"　,10%,8%(軽減),8%(旧税),不/非課税"</formula1>
    </dataValidation>
    <dataValidation allowBlank="1" showInputMessage="1" showErrorMessage="1" promptTitle="消費税" prompt="ここでの消費税は、適格請求書で要求される消費税計算ではありません。適格請求書で求められる消費税は、集計で算出した消費税になります。詳細につきましては、別シートの説明でご確認ください。" sqref="M20:O20" xr:uid="{00000000-0002-0000-0200-000001000000}"/>
    <dataValidation imeMode="disabled" operator="equal" allowBlank="1" showInputMessage="1" errorTitle="郵便番号" error="郵便番号は7桁で入力してください。_x000a_ハイフン(－)は不要です。" promptTitle="郵便番号" prompt="郵便番号(7桁)を入力してください。_x000a_ハイフン(－)は不要です。" sqref="L7:T7" xr:uid="{00000000-0002-0000-0200-000002000000}"/>
    <dataValidation type="textLength" operator="equal" allowBlank="1" showInputMessage="1" showErrorMessage="1" errorTitle="取引先コード" error="取引先コードは6桁で入力してください。" promptTitle="取引先コード" prompt="・弊社からご連絡いたしました取引先コード(6桁)を入力してください。_x000a_・新規の取引で、取引先コードがない場合は、弊社ホームページの「協力会社の皆様へ」内の「新規取引業者用ダウンロード」で手続きをご確認ください。_x000a_・取引先コードが存在するかわからない場合は、本社経理部までご連絡ください。電話0257-23-0660" sqref="M3:T3" xr:uid="{00000000-0002-0000-0200-000003000000}">
      <formula1>6</formula1>
    </dataValidation>
    <dataValidation type="textLength" imeMode="disabled" operator="equal" allowBlank="1" showInputMessage="1" showErrorMessage="1" promptTitle="登録番号" prompt="適格請求書発行事業者の登録番号(13桁)を入力してください。_x000a_13桁以上の入力はできません。" sqref="N4:T4" xr:uid="{00000000-0002-0000-0200-000004000000}">
      <formula1>13</formula1>
    </dataValidation>
    <dataValidation type="textLength" operator="equal" allowBlank="1" showInputMessage="1" showErrorMessage="1" errorTitle="登録番号" error="こちらには入力しないでください。" promptTitle="登録番号" prompt="こちらには入力しないでください_x000a__x000a__x000a__x000a__x000a_" sqref="M4" xr:uid="{00000000-0002-0000-0200-000005000000}">
      <formula1>1</formula1>
    </dataValidation>
    <dataValidation allowBlank="1" showInputMessage="1" showErrorMessage="1" promptTitle="集計行" prompt="(禁止)消費税は、上書き修正しないでください。_x000a_消費税は、適格請求書保存方式(インボイス)にしたがって、税率ごとの税抜金額に税率を乗じて算出しております。_x000a_明細と集計の消費税額の合計が一致しない場合は、集計の消費税額でお支払いするように調整いたします。" sqref="M26:O28" xr:uid="{00000000-0002-0000-0200-000006000000}"/>
    <dataValidation type="list" errorStyle="warning" allowBlank="1" showInputMessage="1" showErrorMessage="1" errorTitle="税率選択" error="税率はセル右下のプルダウン[▽]より選択してください" promptTitle="税率選択" prompt="税率はセル右端のプルダウン「▽」より選択してください" sqref="I21:J22 H21:H23" xr:uid="{00000000-0002-0000-0200-000007000000}">
      <formula1>"　,10%,8%(軽減),8%(旧税),不/非課税"</formula1>
    </dataValidation>
    <dataValidation allowBlank="1" showInputMessage="1" showErrorMessage="1" promptTitle="集計行" prompt="集計行は、青色部分の「税率(%)」を入力すると自動作成されます。" sqref="P26:P28 K26:L28" xr:uid="{00000000-0002-0000-0200-000008000000}"/>
    <dataValidation allowBlank="1" showInputMessage="1" promptTitle="集計行" prompt="集計行は、青色部分の「税率(%)」を入力すると自動作成されます。" sqref="H26:J28 B26:D26 D27:D28" xr:uid="{00000000-0002-0000-0200-000009000000}"/>
    <dataValidation errorStyle="warning" allowBlank="1" showInputMessage="1" showErrorMessage="1" errorTitle="消費税計算" error="消費税は、「税率(%)」を選択し、「(税抜金額)」を入力すると、自動計算されます。" promptTitle="消費税計算" prompt="消費税は、「税率(%)」を選択し、「(税抜金額)」を入力すると、自動計算されます。（端数調整が必要な場合は、上書きしてください）" sqref="M21:M24" xr:uid="{00000000-0002-0000-0200-00000A000000}"/>
    <dataValidation allowBlank="1" showInputMessage="1" showErrorMessage="1" promptTitle="自動計算" prompt="税込金額は、自動計算します。" sqref="P20:P24" xr:uid="{00000000-0002-0000-0200-00000B000000}"/>
    <dataValidation type="list" allowBlank="1" showInputMessage="1" showErrorMessage="1" promptTitle="消費税の端数処理方法の選択" prompt="端数処理方法はセル右端のプルダウン「▽」より選択してください" sqref="V27" xr:uid="{00000000-0002-0000-0200-00000C000000}">
      <formula1>"　 ,切捨て,切上げ,四捨五入"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rowBreaks count="1" manualBreakCount="1">
    <brk id="31" max="16383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11</xdr:col>
                    <xdr:colOff>542925</xdr:colOff>
                    <xdr:row>3</xdr:row>
                    <xdr:rowOff>295275</xdr:rowOff>
                  </from>
                  <to>
                    <xdr:col>13</xdr:col>
                    <xdr:colOff>9525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請求書用紙(インボイス対応)</vt:lpstr>
      <vt:lpstr>取扱について</vt:lpstr>
      <vt:lpstr>記入例(インボイス対応) </vt:lpstr>
      <vt:lpstr>'記入例(インボイス対応) '!Print_Area</vt:lpstr>
      <vt:lpstr>'請求書用紙(インボイス対応)'!Print_Area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t-takeda</dc:creator>
  <cp:lastModifiedBy>t-takeda</cp:lastModifiedBy>
  <cp:lastPrinted>2023-07-27T05:24:03Z</cp:lastPrinted>
  <dcterms:created xsi:type="dcterms:W3CDTF">1997-01-08T22:48:59Z</dcterms:created>
  <dcterms:modified xsi:type="dcterms:W3CDTF">2023-08-23T05:36:35Z</dcterms:modified>
</cp:coreProperties>
</file>